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80" yWindow="106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<sst xmlns="http://schemas.openxmlformats.org/spreadsheetml/2006/main" count="118" uniqueCount="86">
  <si>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</si>
  <si>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</si>
  <si>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</si>
  <si>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</si>
  <si>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</si>
  <si>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</si>
  <si>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</si>
  <si>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</si>
  <si>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</si>
  <si>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</si>
  <si>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</si>
  <si>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</si>
  <si>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</si>
  <si>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</si>
  <si>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</si>
  <si>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</si>
  <si>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</si>
  <si>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</si>
  <si>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</si>
  <si>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</si>
  <si>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</si>
  <si>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</si>
  <si>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</si>
  <si>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</si>
  <si>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</si>
  <si>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</si>
  <si>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</si>
  <si>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</si>
  <si>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</si>
  <si>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</si>
  <si>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</si>
  <si>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</si>
  <si>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</si>
  <si>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</si>
  <si>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</si>
  <si>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</si>
  <si>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</si>
  <si>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</si>
  <si>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</si>
  <si>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</si>
  <si>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</si>
  <si>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</si>
  <si>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</si>
  <si>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</si>
  <si>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</si>
  <si>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</si>
  <si>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</si>
  <si>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</si>
  <si>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</si>
  <si>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</si>
  <si>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</si>
  <si>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</si>
  <si>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</si>
  <si>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</si>
  <si>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</si>
  <si>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</si>
  <si>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</si>
  <si>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</si>
  <si>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</si>
  <si>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Barlett Resevoir, Arizona</t>
  </si>
  <si>
    <t>Scoresheet reproduced from Wolfe's Clamp Database Score Sheets, Arizona.  March 2009</t>
  </si>
  <si>
    <t>Sapindus 1572</t>
  </si>
  <si>
    <t>Indet 1573, 76, 80, 92</t>
  </si>
  <si>
    <t>Celtis 1574</t>
  </si>
  <si>
    <t>Sambucus 1575</t>
  </si>
  <si>
    <t>Prosopis 1577</t>
  </si>
  <si>
    <t>Legume 1578</t>
  </si>
  <si>
    <t>Celtis 2579, 82</t>
  </si>
  <si>
    <t>Cercidium 1583</t>
  </si>
  <si>
    <t>legume 1584, 88</t>
  </si>
  <si>
    <t>Legume 1585</t>
  </si>
  <si>
    <t>Simmondsia 1586</t>
  </si>
  <si>
    <t>Baccharis 1587</t>
  </si>
  <si>
    <t>Indet 1589</t>
  </si>
  <si>
    <t>Compositae 1590</t>
  </si>
  <si>
    <t>Cercidium 1591</t>
  </si>
  <si>
    <t>Indet 1594</t>
  </si>
  <si>
    <t>Indet 1595</t>
  </si>
  <si>
    <t>Foquieria 1597</t>
  </si>
  <si>
    <t>Indet 1598</t>
  </si>
  <si>
    <t>Indet 1593</t>
  </si>
  <si>
    <t>JAW</t>
  </si>
  <si>
    <t>33°51.1'N</t>
  </si>
  <si>
    <t>111°38.1'W</t>
  </si>
  <si>
    <t>533-563 m</t>
  </si>
  <si>
    <t>05.12.1988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</si>
</sst>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B1" activePane="bottomRight" state="split"/>
      <selection pane="topLeft" activeCell="A1" sqref="A1:IV1"/>
      <selection pane="topRight" activeCell="I2" sqref="I2"/>
      <selection pane="bottomLeft" activeCell="W11" sqref="W11"/>
      <selection pane="bottomRight" activeCell="B4" sqref="B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81</v>
      </c>
      <c r="B3" s="49" t="s">
        <v>59</v>
      </c>
      <c r="C3" s="49"/>
      <c r="D3" s="50" t="s">
        <v>82</v>
      </c>
      <c r="E3" s="51" t="s">
        <v>83</v>
      </c>
      <c r="F3" s="50" t="s">
        <v>84</v>
      </c>
      <c r="G3" s="52" t="s">
        <v>85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E7">
        <v>1</v>
      </c>
      <c r="J7" s="58"/>
      <c r="M7">
        <v>0.5</v>
      </c>
      <c r="N7">
        <v>0.5</v>
      </c>
      <c r="S7" s="58"/>
      <c r="U7">
        <v>0.33</v>
      </c>
      <c r="V7">
        <v>0.33</v>
      </c>
      <c r="W7" s="58">
        <v>0.33</v>
      </c>
      <c r="Z7" s="58">
        <v>1</v>
      </c>
      <c r="AD7">
        <v>0.5</v>
      </c>
      <c r="AE7" s="58">
        <v>0.5</v>
      </c>
      <c r="AH7" s="58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E8">
        <v>0.5</v>
      </c>
      <c r="H8">
        <v>0.5</v>
      </c>
      <c r="J8" s="55"/>
      <c r="M8">
        <v>0.5</v>
      </c>
      <c r="N8">
        <v>0.5</v>
      </c>
      <c r="S8" s="55"/>
      <c r="T8">
        <v>1</v>
      </c>
      <c r="U8">
        <v>1</v>
      </c>
      <c r="W8" s="55"/>
      <c r="X8">
        <v>0.5</v>
      </c>
      <c r="Y8">
        <v>0.5</v>
      </c>
      <c r="Z8" s="55"/>
      <c r="AB8">
        <v>1</v>
      </c>
      <c r="AE8" s="55"/>
      <c r="AF8">
        <v>0.33</v>
      </c>
      <c r="AG8">
        <v>0.33</v>
      </c>
      <c r="AH8" s="55">
        <v>0.33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E9">
        <v>0.5</v>
      </c>
      <c r="I9">
        <v>0.5</v>
      </c>
      <c r="J9" s="55"/>
      <c r="N9">
        <v>0.5</v>
      </c>
      <c r="O9">
        <v>0.5</v>
      </c>
      <c r="S9" s="55"/>
      <c r="U9">
        <v>0.5</v>
      </c>
      <c r="V9">
        <v>0.5</v>
      </c>
      <c r="W9" s="55"/>
      <c r="X9">
        <v>1</v>
      </c>
      <c r="Z9" s="55"/>
      <c r="AB9">
        <v>1</v>
      </c>
      <c r="AE9" s="55"/>
      <c r="AH9" s="55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F10">
        <v>1</v>
      </c>
      <c r="G10">
        <v>1</v>
      </c>
      <c r="I10">
        <v>1</v>
      </c>
      <c r="J10" s="55">
        <v>0.5</v>
      </c>
      <c r="N10">
        <v>0.33</v>
      </c>
      <c r="O10">
        <v>0.33</v>
      </c>
      <c r="P10">
        <v>0.33</v>
      </c>
      <c r="S10" s="55"/>
      <c r="U10">
        <v>0.33</v>
      </c>
      <c r="V10">
        <v>0.33</v>
      </c>
      <c r="W10" s="55">
        <v>0.33</v>
      </c>
      <c r="Y10">
        <v>0.5</v>
      </c>
      <c r="Z10" s="55">
        <v>0.5</v>
      </c>
      <c r="AB10">
        <v>0.5</v>
      </c>
      <c r="AC10">
        <v>0.5</v>
      </c>
      <c r="AE10" s="55"/>
      <c r="AF10">
        <v>0.33</v>
      </c>
      <c r="AG10">
        <v>0.33</v>
      </c>
      <c r="AH10" s="55">
        <v>0.33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E11">
        <v>1</v>
      </c>
      <c r="J11" s="55"/>
      <c r="K11">
        <v>0.5</v>
      </c>
      <c r="L11">
        <v>0.5</v>
      </c>
      <c r="S11" s="55"/>
      <c r="U11">
        <v>1</v>
      </c>
      <c r="W11" s="55"/>
      <c r="Y11">
        <v>1</v>
      </c>
      <c r="Z11" s="55"/>
      <c r="AC11">
        <v>0.33</v>
      </c>
      <c r="AD11">
        <v>0.33</v>
      </c>
      <c r="AE11" s="55">
        <v>0.33</v>
      </c>
      <c r="AF11" s="66">
        <v>0.5</v>
      </c>
      <c r="AG11" s="66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1</v>
      </c>
      <c r="AZ11">
        <f t="shared" si="19"/>
        <v>1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E12">
        <v>1</v>
      </c>
      <c r="J12" s="55"/>
      <c r="K12">
        <v>1</v>
      </c>
      <c r="S12" s="55"/>
      <c r="U12">
        <v>1</v>
      </c>
      <c r="W12" s="55"/>
      <c r="Y12">
        <v>1</v>
      </c>
      <c r="Z12" s="55"/>
      <c r="AB12">
        <v>1</v>
      </c>
      <c r="AE12" s="55"/>
      <c r="AF12" s="66">
        <v>0.5</v>
      </c>
      <c r="AG12" s="66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1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G13">
        <v>0.5</v>
      </c>
      <c r="H13">
        <v>0.5</v>
      </c>
      <c r="I13">
        <v>0.5</v>
      </c>
      <c r="J13" s="55"/>
      <c r="M13">
        <v>0.33</v>
      </c>
      <c r="N13">
        <v>0.33</v>
      </c>
      <c r="O13">
        <v>0.33</v>
      </c>
      <c r="S13" s="55"/>
      <c r="T13">
        <v>1</v>
      </c>
      <c r="U13">
        <v>1</v>
      </c>
      <c r="W13" s="55"/>
      <c r="X13">
        <v>0.5</v>
      </c>
      <c r="Y13">
        <v>0.5</v>
      </c>
      <c r="Z13" s="55"/>
      <c r="AB13">
        <v>1</v>
      </c>
      <c r="AE13" s="55"/>
      <c r="AF13" s="66"/>
      <c r="AG13" s="66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1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C14">
        <v>1</v>
      </c>
      <c r="D14" s="55"/>
      <c r="E14">
        <v>1</v>
      </c>
      <c r="J14" s="55"/>
      <c r="K14">
        <v>1</v>
      </c>
      <c r="S14" s="55"/>
      <c r="T14">
        <v>1</v>
      </c>
      <c r="U14">
        <v>1</v>
      </c>
      <c r="W14" s="55"/>
      <c r="Y14">
        <v>1</v>
      </c>
      <c r="Z14" s="55"/>
      <c r="AB14">
        <v>1</v>
      </c>
      <c r="AE14" s="55"/>
      <c r="AG14" s="66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1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1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E15">
        <v>1</v>
      </c>
      <c r="J15" s="55"/>
      <c r="K15">
        <v>0.5</v>
      </c>
      <c r="L15">
        <v>0.5</v>
      </c>
      <c r="S15" s="55"/>
      <c r="U15">
        <v>1</v>
      </c>
      <c r="W15" s="55"/>
      <c r="Y15">
        <v>1</v>
      </c>
      <c r="Z15" s="55"/>
      <c r="AB15">
        <v>0.5</v>
      </c>
      <c r="AC15">
        <v>0.5</v>
      </c>
      <c r="AE15" s="55"/>
      <c r="AF15">
        <v>0.5</v>
      </c>
      <c r="AG15" s="66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1</v>
      </c>
      <c r="AZ15">
        <f t="shared" si="19"/>
        <v>1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E16">
        <v>1</v>
      </c>
      <c r="J16" s="55"/>
      <c r="L16">
        <v>0.5</v>
      </c>
      <c r="M16">
        <v>0.5</v>
      </c>
      <c r="S16" s="55"/>
      <c r="T16">
        <v>1</v>
      </c>
      <c r="U16">
        <v>1</v>
      </c>
      <c r="W16" s="55"/>
      <c r="Y16">
        <v>1</v>
      </c>
      <c r="Z16" s="55"/>
      <c r="AB16">
        <v>0.5</v>
      </c>
      <c r="AC16">
        <v>0.5</v>
      </c>
      <c r="AE16" s="55"/>
      <c r="AF16">
        <v>0.5</v>
      </c>
      <c r="AG16" s="6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E17">
        <v>1</v>
      </c>
      <c r="J17" s="55"/>
      <c r="L17">
        <v>0.5</v>
      </c>
      <c r="M17">
        <v>0.5</v>
      </c>
      <c r="S17" s="55"/>
      <c r="U17">
        <v>1</v>
      </c>
      <c r="W17" s="55"/>
      <c r="Y17">
        <v>0.5</v>
      </c>
      <c r="Z17" s="55">
        <v>0.5</v>
      </c>
      <c r="AC17">
        <v>1</v>
      </c>
      <c r="AE17" s="55"/>
      <c r="AG17" s="66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1</v>
      </c>
      <c r="BA17">
        <f t="shared" si="20"/>
        <v>1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E18">
        <v>1</v>
      </c>
      <c r="J18" s="55"/>
      <c r="K18">
        <v>0.5</v>
      </c>
      <c r="L18">
        <v>0.5</v>
      </c>
      <c r="S18" s="55"/>
      <c r="U18">
        <v>1</v>
      </c>
      <c r="W18" s="55"/>
      <c r="Z18" s="55">
        <v>1</v>
      </c>
      <c r="AD18">
        <v>0.5</v>
      </c>
      <c r="AE18" s="55">
        <v>0.5</v>
      </c>
      <c r="AF18">
        <v>0.5</v>
      </c>
      <c r="AG18" s="66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1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1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F19">
        <v>1</v>
      </c>
      <c r="G19">
        <v>1</v>
      </c>
      <c r="H19">
        <v>1</v>
      </c>
      <c r="J19" s="55">
        <v>0.5</v>
      </c>
      <c r="M19">
        <v>0.5</v>
      </c>
      <c r="N19">
        <v>0.5</v>
      </c>
      <c r="S19" s="55"/>
      <c r="U19">
        <v>1</v>
      </c>
      <c r="W19" s="55"/>
      <c r="Y19">
        <v>1</v>
      </c>
      <c r="Z19" s="55"/>
      <c r="AB19">
        <v>1</v>
      </c>
      <c r="AE19" s="55"/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1</v>
      </c>
      <c r="J20" s="55"/>
      <c r="K20">
        <v>1</v>
      </c>
      <c r="S20" s="55"/>
      <c r="U20">
        <v>1</v>
      </c>
      <c r="W20" s="55"/>
      <c r="Z20" s="55">
        <v>1</v>
      </c>
      <c r="AC20">
        <v>0.33</v>
      </c>
      <c r="AD20">
        <v>0.33</v>
      </c>
      <c r="AE20" s="55">
        <v>0.33</v>
      </c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1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C21">
        <v>1</v>
      </c>
      <c r="D21" s="55"/>
      <c r="E21">
        <v>1</v>
      </c>
      <c r="J21" s="55"/>
      <c r="K21">
        <v>1</v>
      </c>
      <c r="S21" s="55"/>
      <c r="U21">
        <v>1</v>
      </c>
      <c r="W21" s="55"/>
      <c r="Y21">
        <v>1</v>
      </c>
      <c r="Z21" s="55"/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1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80</v>
      </c>
      <c r="C22">
        <v>1</v>
      </c>
      <c r="D22" s="55"/>
      <c r="E22">
        <v>1</v>
      </c>
      <c r="J22" s="55"/>
      <c r="L22">
        <v>0.5</v>
      </c>
      <c r="M22">
        <v>0.5</v>
      </c>
      <c r="S22" s="55"/>
      <c r="T22">
        <v>1</v>
      </c>
      <c r="U22">
        <v>1</v>
      </c>
      <c r="W22" s="55"/>
      <c r="Z22" s="55">
        <v>1</v>
      </c>
      <c r="AB22">
        <v>0.5</v>
      </c>
      <c r="AC22">
        <v>0.5</v>
      </c>
      <c r="AE22" s="55"/>
      <c r="AF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0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M23">
        <v>0.5</v>
      </c>
      <c r="N23">
        <v>0.5</v>
      </c>
      <c r="S23" s="55"/>
      <c r="U23">
        <v>1</v>
      </c>
      <c r="W23" s="55"/>
      <c r="Y23">
        <v>0.5</v>
      </c>
      <c r="Z23" s="55">
        <v>0.5</v>
      </c>
      <c r="AB23">
        <v>0.25</v>
      </c>
      <c r="AC23">
        <v>0.25</v>
      </c>
      <c r="AD23">
        <v>0.25</v>
      </c>
      <c r="AE23" s="55">
        <v>0.25</v>
      </c>
      <c r="AH23" s="55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K24">
        <v>0.5</v>
      </c>
      <c r="L24">
        <v>0.5</v>
      </c>
      <c r="S24" s="55"/>
      <c r="U24">
        <v>1</v>
      </c>
      <c r="W24" s="55"/>
      <c r="Y24">
        <v>1</v>
      </c>
      <c r="Z24" s="55"/>
      <c r="AC24">
        <v>0.5</v>
      </c>
      <c r="AD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1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E25">
        <v>1</v>
      </c>
      <c r="J25" s="55"/>
      <c r="M25">
        <v>0.5</v>
      </c>
      <c r="N25">
        <v>0.5</v>
      </c>
      <c r="S25" s="55"/>
      <c r="T25">
        <v>1</v>
      </c>
      <c r="U25">
        <v>1</v>
      </c>
      <c r="W25" s="55"/>
      <c r="Z25" s="55">
        <v>1</v>
      </c>
      <c r="AB25">
        <v>1</v>
      </c>
      <c r="AE25" s="55"/>
      <c r="AF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0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L26">
        <v>0.5</v>
      </c>
      <c r="M26">
        <v>0.5</v>
      </c>
      <c r="S26" s="55"/>
      <c r="T26">
        <v>1</v>
      </c>
      <c r="U26">
        <v>1</v>
      </c>
      <c r="W26" s="55"/>
      <c r="Z26" s="55">
        <v>1</v>
      </c>
      <c r="AB26">
        <v>0.5</v>
      </c>
      <c r="AC26">
        <v>0.5</v>
      </c>
      <c r="AE26" s="55"/>
      <c r="AF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1</v>
      </c>
      <c r="BA26">
        <f t="shared" si="20"/>
        <v>1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0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20</v>
      </c>
      <c r="AR108" s="7">
        <f t="shared" si="91"/>
        <v>20</v>
      </c>
      <c r="AS108" s="7">
        <f t="shared" si="91"/>
        <v>17</v>
      </c>
      <c r="AT108" s="7">
        <f t="shared" si="91"/>
        <v>2</v>
      </c>
      <c r="AU108" s="7">
        <f t="shared" si="91"/>
        <v>3</v>
      </c>
      <c r="AV108" s="7">
        <f t="shared" si="91"/>
        <v>3</v>
      </c>
      <c r="AW108" s="7">
        <f t="shared" si="91"/>
        <v>3</v>
      </c>
      <c r="AX108" s="7">
        <f t="shared" si="91"/>
        <v>2</v>
      </c>
      <c r="AY108" s="7">
        <f t="shared" si="91"/>
        <v>8</v>
      </c>
      <c r="AZ108" s="7">
        <f t="shared" si="91"/>
        <v>8</v>
      </c>
      <c r="BA108" s="7">
        <f t="shared" si="91"/>
        <v>10</v>
      </c>
      <c r="BB108" s="7">
        <f t="shared" si="91"/>
        <v>8</v>
      </c>
      <c r="BC108" s="7">
        <f t="shared" si="91"/>
        <v>3</v>
      </c>
      <c r="BD108" s="7">
        <f t="shared" si="91"/>
        <v>1</v>
      </c>
      <c r="BE108" s="7">
        <f t="shared" si="91"/>
        <v>0</v>
      </c>
      <c r="BF108" s="7">
        <f t="shared" si="91"/>
        <v>0</v>
      </c>
      <c r="BG108" s="7">
        <f t="shared" si="91"/>
        <v>0</v>
      </c>
      <c r="BH108" s="7">
        <f t="shared" si="91"/>
        <v>7</v>
      </c>
      <c r="BI108" s="7">
        <f t="shared" si="91"/>
        <v>20</v>
      </c>
      <c r="BJ108" s="7">
        <f t="shared" si="91"/>
        <v>3</v>
      </c>
      <c r="BK108" s="7">
        <f t="shared" si="91"/>
        <v>2</v>
      </c>
      <c r="BL108" s="7">
        <f t="shared" si="91"/>
        <v>3</v>
      </c>
      <c r="BM108" s="7">
        <f t="shared" si="91"/>
        <v>13</v>
      </c>
      <c r="BN108" s="7">
        <f t="shared" si="91"/>
        <v>9</v>
      </c>
      <c r="BO108" s="7">
        <f t="shared" si="91"/>
        <v>0</v>
      </c>
      <c r="BP108" s="7">
        <f t="shared" si="91"/>
        <v>14</v>
      </c>
      <c r="BQ108" s="7">
        <f t="shared" si="91"/>
        <v>10</v>
      </c>
      <c r="BR108" s="7">
        <f t="shared" si="91"/>
        <v>6</v>
      </c>
      <c r="BS108" s="7">
        <f t="shared" si="91"/>
        <v>5</v>
      </c>
      <c r="BT108" s="7">
        <f t="shared" si="91"/>
        <v>10</v>
      </c>
      <c r="BU108" s="7">
        <f t="shared" si="91"/>
        <v>13</v>
      </c>
      <c r="BV108" s="7">
        <f t="shared" si="91"/>
        <v>10</v>
      </c>
      <c r="BW108" s="8" t="s">
        <v>39</v>
      </c>
      <c r="BX108" s="8">
        <f>SUM(BX7:BX107)</f>
        <v>20</v>
      </c>
      <c r="BY108" s="8">
        <f aca="true" t="shared" si="92" ref="BY108:CD108">SUM(BY7:BY107)</f>
        <v>20</v>
      </c>
      <c r="BZ108" s="8">
        <f t="shared" si="92"/>
        <v>20</v>
      </c>
      <c r="CA108" s="8">
        <f t="shared" si="92"/>
        <v>20</v>
      </c>
      <c r="CB108" s="8">
        <f t="shared" si="92"/>
        <v>20</v>
      </c>
      <c r="CC108" s="8">
        <f t="shared" si="92"/>
        <v>20</v>
      </c>
      <c r="CD108" s="8">
        <f t="shared" si="92"/>
        <v>20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16</v>
      </c>
      <c r="F109" s="1">
        <f>SUM(F7:F107)</f>
        <v>2</v>
      </c>
      <c r="G109" s="1">
        <f t="shared" si="93"/>
        <v>2.5</v>
      </c>
      <c r="H109" s="1">
        <f t="shared" si="93"/>
        <v>2</v>
      </c>
      <c r="I109" s="1">
        <f t="shared" si="93"/>
        <v>2</v>
      </c>
      <c r="J109" s="59">
        <f t="shared" si="93"/>
        <v>1</v>
      </c>
      <c r="K109" s="1">
        <f t="shared" si="93"/>
        <v>6</v>
      </c>
      <c r="L109" s="1">
        <f t="shared" si="93"/>
        <v>4</v>
      </c>
      <c r="M109" s="1">
        <f t="shared" si="93"/>
        <v>4.83</v>
      </c>
      <c r="N109" s="1">
        <f t="shared" si="93"/>
        <v>3.66</v>
      </c>
      <c r="O109" s="1">
        <f t="shared" si="93"/>
        <v>1.1600000000000001</v>
      </c>
      <c r="P109" s="1">
        <f t="shared" si="93"/>
        <v>0.33</v>
      </c>
      <c r="Q109" s="1">
        <f t="shared" si="93"/>
        <v>0</v>
      </c>
      <c r="R109" s="1">
        <f t="shared" si="93"/>
        <v>0</v>
      </c>
      <c r="S109" s="59">
        <f t="shared" si="93"/>
        <v>0</v>
      </c>
      <c r="T109" s="1">
        <f t="shared" si="93"/>
        <v>7</v>
      </c>
      <c r="U109" s="1">
        <f t="shared" si="93"/>
        <v>18.16</v>
      </c>
      <c r="V109" s="1">
        <f t="shared" si="93"/>
        <v>1.1600000000000001</v>
      </c>
      <c r="W109" s="59">
        <f t="shared" si="93"/>
        <v>0.66</v>
      </c>
      <c r="X109" s="1">
        <f t="shared" si="93"/>
        <v>2</v>
      </c>
      <c r="Y109" s="1">
        <f t="shared" si="93"/>
        <v>10.5</v>
      </c>
      <c r="Z109" s="59">
        <f t="shared" si="93"/>
        <v>7.5</v>
      </c>
      <c r="AA109" s="1">
        <f t="shared" si="93"/>
        <v>0</v>
      </c>
      <c r="AB109" s="1">
        <f t="shared" si="93"/>
        <v>10.75</v>
      </c>
      <c r="AC109" s="1">
        <f t="shared" si="93"/>
        <v>4.91</v>
      </c>
      <c r="AD109" s="1">
        <f t="shared" si="93"/>
        <v>2.41</v>
      </c>
      <c r="AE109" s="59">
        <f t="shared" si="93"/>
        <v>1.9100000000000001</v>
      </c>
      <c r="AF109" s="1">
        <f t="shared" si="93"/>
        <v>6.16</v>
      </c>
      <c r="AG109" s="1">
        <f t="shared" si="93"/>
        <v>7.16</v>
      </c>
      <c r="AH109" s="59">
        <f t="shared" si="93"/>
        <v>6.66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20</v>
      </c>
      <c r="E110" s="1">
        <f>BY108</f>
        <v>20</v>
      </c>
      <c r="F110" s="1">
        <f>BY108</f>
        <v>20</v>
      </c>
      <c r="G110" s="1">
        <f>BY108</f>
        <v>20</v>
      </c>
      <c r="H110" s="1">
        <f>BY108</f>
        <v>20</v>
      </c>
      <c r="I110" s="1">
        <f>BY108</f>
        <v>20</v>
      </c>
      <c r="J110" s="59">
        <f>BY108</f>
        <v>20</v>
      </c>
      <c r="K110" s="2">
        <f>BZ108</f>
        <v>20</v>
      </c>
      <c r="L110" s="2">
        <f>BZ108</f>
        <v>20</v>
      </c>
      <c r="M110" s="2">
        <f>BZ108</f>
        <v>20</v>
      </c>
      <c r="N110" s="2">
        <f>BZ108</f>
        <v>20</v>
      </c>
      <c r="O110" s="2">
        <f>BZ108</f>
        <v>20</v>
      </c>
      <c r="P110" s="2">
        <f>BZ108</f>
        <v>20</v>
      </c>
      <c r="Q110" s="2">
        <f>BZ108</f>
        <v>20</v>
      </c>
      <c r="R110" s="2">
        <f>BZ108</f>
        <v>20</v>
      </c>
      <c r="S110" s="60">
        <f>BZ108</f>
        <v>20</v>
      </c>
      <c r="T110" s="3">
        <f>CA108</f>
        <v>20</v>
      </c>
      <c r="U110" s="3">
        <f>CA108</f>
        <v>20</v>
      </c>
      <c r="V110" s="3">
        <f>CA108</f>
        <v>20</v>
      </c>
      <c r="W110" s="61">
        <f>CA108</f>
        <v>20</v>
      </c>
      <c r="X110" s="8">
        <f>CB108</f>
        <v>20</v>
      </c>
      <c r="Y110" s="8">
        <f>CB108</f>
        <v>20</v>
      </c>
      <c r="Z110" s="57">
        <f>CB108</f>
        <v>20</v>
      </c>
      <c r="AA110" s="5">
        <f>CC108</f>
        <v>20</v>
      </c>
      <c r="AB110" s="5">
        <f>CC108</f>
        <v>20</v>
      </c>
      <c r="AC110" s="5">
        <f>CC108</f>
        <v>20</v>
      </c>
      <c r="AD110" s="5">
        <f>CC108</f>
        <v>20</v>
      </c>
      <c r="AE110" s="63">
        <f>CC108</f>
        <v>20</v>
      </c>
      <c r="AF110" s="6">
        <f>CD108</f>
        <v>20</v>
      </c>
      <c r="AG110" s="6">
        <f>CD108</f>
        <v>20</v>
      </c>
      <c r="AH110" s="64">
        <f>CD108</f>
        <v>20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80</v>
      </c>
      <c r="F112" s="47">
        <f>(F109/BY108)*100</f>
        <v>10</v>
      </c>
      <c r="G112" s="47">
        <f>(G109/BY108)*100</f>
        <v>12.5</v>
      </c>
      <c r="H112" s="47">
        <f>(H109/BY108)*100</f>
        <v>10</v>
      </c>
      <c r="I112" s="47">
        <f>(I109/BY108)*100</f>
        <v>10</v>
      </c>
      <c r="J112" s="47">
        <f>(J109/BY108)*100</f>
        <v>5</v>
      </c>
      <c r="K112" s="47">
        <f>(K109/BZ108)*100</f>
        <v>30</v>
      </c>
      <c r="L112" s="47">
        <f>(L109/BZ108)*100</f>
        <v>20</v>
      </c>
      <c r="M112" s="47">
        <f>(M109/BZ108)*100</f>
        <v>24.15</v>
      </c>
      <c r="N112" s="47">
        <f>(N109/BZ108)*100</f>
        <v>18.3</v>
      </c>
      <c r="O112" s="47">
        <f>(O109/BZ108)*100</f>
        <v>5.800000000000001</v>
      </c>
      <c r="P112" s="47">
        <f>(P109/BZ108)*100</f>
        <v>1.6500000000000001</v>
      </c>
      <c r="Q112" s="47">
        <f>(Q109/BZ108)*100</f>
        <v>0</v>
      </c>
      <c r="R112" s="47">
        <f>(R109/BZ108)*100</f>
        <v>0</v>
      </c>
      <c r="S112" s="47">
        <f>(S109/BZ108)*100</f>
        <v>0</v>
      </c>
      <c r="T112" s="47">
        <f>(T109/CA108)*100</f>
        <v>35</v>
      </c>
      <c r="U112" s="47">
        <f>(U109/CA108)*100</f>
        <v>90.8</v>
      </c>
      <c r="V112" s="47">
        <f>(V109/CA108)*100</f>
        <v>5.800000000000001</v>
      </c>
      <c r="W112" s="47">
        <f>(W109/CA108)*100</f>
        <v>3.3000000000000003</v>
      </c>
      <c r="X112" s="47">
        <f>(X109/CB108)*100</f>
        <v>10</v>
      </c>
      <c r="Y112" s="47">
        <f>(Y109/CB108)*100</f>
        <v>52.5</v>
      </c>
      <c r="Z112" s="47">
        <f>(Z109/CB108)*100</f>
        <v>37.5</v>
      </c>
      <c r="AA112" s="47">
        <f>(AA109/CC108)*100</f>
        <v>0</v>
      </c>
      <c r="AB112" s="47">
        <f>(AB109/CC108)*100</f>
        <v>53.75</v>
      </c>
      <c r="AC112" s="47">
        <f>(AC109/CC108)*100</f>
        <v>24.55</v>
      </c>
      <c r="AD112" s="47">
        <f>(AD109/CC108)*100</f>
        <v>12.05</v>
      </c>
      <c r="AE112" s="47">
        <f>(AE109/CC108)*100</f>
        <v>9.55</v>
      </c>
      <c r="AF112" s="47">
        <f>(AF109/CD108)*100</f>
        <v>30.8</v>
      </c>
      <c r="AG112" s="47">
        <f>(AG109/CD108)*100</f>
        <v>35.8</v>
      </c>
      <c r="AH112" s="47">
        <f>(AH109/CD108)*100</f>
        <v>33.300000000000004</v>
      </c>
      <c r="AP112" t="s">
        <v>55</v>
      </c>
      <c r="AQ112">
        <f>AQ108*7</f>
        <v>140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