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80" yWindow="2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<sst xmlns="http://schemas.openxmlformats.org/spreadsheetml/2006/main" count="123" uniqueCount="91">
  <si>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</si>
  <si>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</si>
  <si>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</si>
  <si>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</si>
  <si>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</si>
  <si>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</si>
  <si>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</si>
  <si>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</si>
  <si>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</si>
  <si>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</si>
  <si>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</si>
  <si>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</si>
  <si>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</si>
  <si>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</si>
  <si>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</si>
  <si>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</si>
  <si>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</si>
  <si>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</si>
  <si>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</si>
  <si>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</si>
  <si>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</si>
  <si>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</si>
  <si>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</si>
  <si>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</si>
  <si>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</si>
  <si>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</si>
  <si>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</si>
  <si>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</si>
  <si>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</si>
  <si>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</si>
  <si>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</si>
  <si>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</si>
  <si>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</si>
  <si>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</si>
  <si>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</si>
  <si>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</si>
  <si>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</si>
  <si>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</si>
  <si>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</si>
  <si>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</si>
  <si>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</si>
  <si>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</si>
  <si>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</si>
  <si>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</si>
  <si>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</si>
  <si>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</si>
  <si>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</si>
  <si>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</si>
  <si>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</si>
  <si>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</si>
  <si>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</si>
  <si>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</si>
  <si>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</si>
  <si>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</si>
  <si>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</si>
  <si>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</si>
  <si>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</si>
  <si>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</si>
  <si>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</si>
  <si>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Vaccinium 3818 EV</t>
  </si>
  <si>
    <t>Gaultheria 3819 EV</t>
  </si>
  <si>
    <t>Lonicera invol. 3820</t>
  </si>
  <si>
    <t>Rubus spectabilis 3821</t>
  </si>
  <si>
    <t>Rubus parvifl. 3822</t>
  </si>
  <si>
    <t>Myrica calif. 3823 EV</t>
  </si>
  <si>
    <t>Alnus crispa 3824</t>
  </si>
  <si>
    <t>Baccharis 3825 EV?</t>
  </si>
  <si>
    <t>Malus 3826</t>
  </si>
  <si>
    <t>Rhododendron 3827 EV</t>
  </si>
  <si>
    <t>Physocarpus 3828</t>
  </si>
  <si>
    <t>Rhamnus 3829</t>
  </si>
  <si>
    <t>Vaccinium 3830</t>
  </si>
  <si>
    <t>Rhodo. (Azalea) 3831</t>
  </si>
  <si>
    <t>Garrya 3832 EV</t>
  </si>
  <si>
    <t>Sambucus 3833</t>
  </si>
  <si>
    <t>Mahonia 3834 EV SP</t>
  </si>
  <si>
    <t>Salix 3835</t>
  </si>
  <si>
    <t>Alnus oregona 3836</t>
  </si>
  <si>
    <t>Salix sitch. 3838</t>
  </si>
  <si>
    <t>Salix 3839</t>
  </si>
  <si>
    <t>Holodiscus 3840</t>
  </si>
  <si>
    <t>Salix 3873</t>
  </si>
  <si>
    <t>Salix 3874</t>
  </si>
  <si>
    <t>Marah 3875</t>
  </si>
  <si>
    <t>Osmaronia 3876</t>
  </si>
  <si>
    <t>JAW</t>
  </si>
  <si>
    <t>Cape Blanco, Oregon</t>
  </si>
  <si>
    <t>42°50.0'N</t>
  </si>
  <si>
    <t>124°32.9'W</t>
  </si>
  <si>
    <t>10-65 m</t>
  </si>
  <si>
    <t>22/23.06.1991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</si>
</sst>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B109" activePane="topRight" state="split"/>
      <selection pane="topLeft" activeCell="C3" sqref="C3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85</v>
      </c>
      <c r="B3" s="49" t="s">
        <v>86</v>
      </c>
      <c r="C3" s="49"/>
      <c r="D3" s="50" t="s">
        <v>87</v>
      </c>
      <c r="E3" s="51" t="s">
        <v>88</v>
      </c>
      <c r="F3" s="50" t="s">
        <v>89</v>
      </c>
      <c r="G3" s="52" t="s">
        <v>90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F7">
        <v>1</v>
      </c>
      <c r="G7">
        <v>0.5</v>
      </c>
      <c r="H7">
        <v>1</v>
      </c>
      <c r="J7" s="58"/>
      <c r="L7">
        <v>0.33</v>
      </c>
      <c r="M7">
        <v>0.33</v>
      </c>
      <c r="N7">
        <v>0.33</v>
      </c>
      <c r="S7" s="58"/>
      <c r="U7">
        <v>0.5</v>
      </c>
      <c r="V7">
        <v>0.5</v>
      </c>
      <c r="W7" s="58"/>
      <c r="Y7">
        <v>0.5</v>
      </c>
      <c r="Z7" s="58">
        <v>0.5</v>
      </c>
      <c r="AB7">
        <v>0.5</v>
      </c>
      <c r="AC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1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0.5</v>
      </c>
      <c r="G8">
        <v>0.5</v>
      </c>
      <c r="H8">
        <v>1</v>
      </c>
      <c r="J8" s="55"/>
      <c r="O8">
        <v>0.33</v>
      </c>
      <c r="P8">
        <v>0.33</v>
      </c>
      <c r="Q8">
        <v>0.33</v>
      </c>
      <c r="S8" s="55"/>
      <c r="V8">
        <v>0.5</v>
      </c>
      <c r="W8" s="55">
        <v>0.5</v>
      </c>
      <c r="X8">
        <v>0.5</v>
      </c>
      <c r="Y8">
        <v>0.5</v>
      </c>
      <c r="Z8" s="55"/>
      <c r="AB8">
        <v>1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1</v>
      </c>
      <c r="J9" s="55"/>
      <c r="N9">
        <v>0.2</v>
      </c>
      <c r="O9">
        <v>0.2</v>
      </c>
      <c r="P9">
        <v>0.2</v>
      </c>
      <c r="Q9">
        <v>0.2</v>
      </c>
      <c r="R9">
        <v>0.2</v>
      </c>
      <c r="S9" s="55"/>
      <c r="U9">
        <v>0.33</v>
      </c>
      <c r="V9">
        <v>0.33</v>
      </c>
      <c r="W9" s="55">
        <v>0.33</v>
      </c>
      <c r="Z9" s="55">
        <v>1</v>
      </c>
      <c r="AB9">
        <v>0.5</v>
      </c>
      <c r="AC9">
        <v>0.5</v>
      </c>
      <c r="AE9" s="55"/>
      <c r="AF9">
        <v>0.33</v>
      </c>
      <c r="AG9">
        <v>0.33</v>
      </c>
      <c r="AH9" s="55">
        <v>0.33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D10" s="55">
        <v>1</v>
      </c>
      <c r="F10">
        <v>1</v>
      </c>
      <c r="G10">
        <v>1</v>
      </c>
      <c r="I10">
        <v>1</v>
      </c>
      <c r="J10" s="55">
        <v>1</v>
      </c>
      <c r="O10">
        <v>0.33</v>
      </c>
      <c r="P10">
        <v>0.33</v>
      </c>
      <c r="Q10">
        <v>0.33</v>
      </c>
      <c r="S10" s="55"/>
      <c r="V10">
        <v>0.5</v>
      </c>
      <c r="W10" s="55">
        <v>0.5</v>
      </c>
      <c r="X10">
        <v>0.5</v>
      </c>
      <c r="Y10">
        <v>0.5</v>
      </c>
      <c r="Z10" s="55"/>
      <c r="AB10">
        <v>1</v>
      </c>
      <c r="AE10" s="55"/>
      <c r="AH10" s="55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D11" s="55">
        <v>1</v>
      </c>
      <c r="F11">
        <v>1</v>
      </c>
      <c r="G11">
        <v>1</v>
      </c>
      <c r="I11">
        <v>1</v>
      </c>
      <c r="J11" s="55">
        <v>1</v>
      </c>
      <c r="O11">
        <v>0.2</v>
      </c>
      <c r="P11">
        <v>0.2</v>
      </c>
      <c r="Q11">
        <v>0.2</v>
      </c>
      <c r="R11">
        <v>0.2</v>
      </c>
      <c r="S11" s="55">
        <v>0.2</v>
      </c>
      <c r="V11">
        <v>1</v>
      </c>
      <c r="W11" s="55"/>
      <c r="X11">
        <v>1</v>
      </c>
      <c r="Z11" s="55"/>
      <c r="AA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1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0.5</v>
      </c>
      <c r="H12">
        <v>0.5</v>
      </c>
      <c r="J12" s="55"/>
      <c r="N12">
        <v>0.5</v>
      </c>
      <c r="O12">
        <v>0.5</v>
      </c>
      <c r="S12" s="55"/>
      <c r="V12">
        <v>1</v>
      </c>
      <c r="W12" s="55"/>
      <c r="Z12" s="55">
        <v>1</v>
      </c>
      <c r="AD12">
        <v>0.5</v>
      </c>
      <c r="AE12" s="55">
        <v>0.5</v>
      </c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O13">
        <v>0.33</v>
      </c>
      <c r="P13">
        <v>0.33</v>
      </c>
      <c r="Q13">
        <v>0.33</v>
      </c>
      <c r="S13" s="55"/>
      <c r="U13">
        <v>0.5</v>
      </c>
      <c r="V13">
        <v>0.5</v>
      </c>
      <c r="W13" s="55"/>
      <c r="X13">
        <v>0.5</v>
      </c>
      <c r="Z13" s="55">
        <v>0.5</v>
      </c>
      <c r="AB13">
        <v>1</v>
      </c>
      <c r="AE13" s="55"/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1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E14">
        <v>0.5</v>
      </c>
      <c r="I14">
        <v>0.5</v>
      </c>
      <c r="J14" s="55"/>
      <c r="L14">
        <v>0.33</v>
      </c>
      <c r="M14">
        <v>0.33</v>
      </c>
      <c r="N14">
        <v>0.33</v>
      </c>
      <c r="S14" s="55"/>
      <c r="U14">
        <v>0.5</v>
      </c>
      <c r="V14">
        <v>0.5</v>
      </c>
      <c r="W14" s="55"/>
      <c r="Z14" s="55">
        <v>1</v>
      </c>
      <c r="AB14">
        <v>0.33</v>
      </c>
      <c r="AC14">
        <v>0.33</v>
      </c>
      <c r="AD14">
        <v>0.33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1</v>
      </c>
      <c r="BA14">
        <f t="shared" si="20"/>
        <v>1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0.5</v>
      </c>
      <c r="D15" s="55">
        <v>0.5</v>
      </c>
      <c r="F15">
        <v>1</v>
      </c>
      <c r="G15">
        <v>1</v>
      </c>
      <c r="I15">
        <v>1</v>
      </c>
      <c r="J15" s="55">
        <v>1</v>
      </c>
      <c r="O15">
        <v>0.33</v>
      </c>
      <c r="P15">
        <v>0.33</v>
      </c>
      <c r="Q15">
        <v>0.33</v>
      </c>
      <c r="S15" s="55"/>
      <c r="V15">
        <v>0.5</v>
      </c>
      <c r="W15" s="55">
        <v>0.5</v>
      </c>
      <c r="X15">
        <v>0.5</v>
      </c>
      <c r="Y15">
        <v>0.5</v>
      </c>
      <c r="Z15" s="55"/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P16">
        <v>0.5</v>
      </c>
      <c r="Q16">
        <v>0.5</v>
      </c>
      <c r="S16" s="55"/>
      <c r="V16">
        <v>1</v>
      </c>
      <c r="W16" s="55"/>
      <c r="Y16">
        <v>1</v>
      </c>
      <c r="Z16" s="55"/>
      <c r="AC16">
        <v>1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D17" s="55">
        <v>1</v>
      </c>
      <c r="F17">
        <v>1</v>
      </c>
      <c r="G17">
        <v>1</v>
      </c>
      <c r="H17">
        <v>1</v>
      </c>
      <c r="J17" s="55">
        <v>1</v>
      </c>
      <c r="O17">
        <v>0.33</v>
      </c>
      <c r="P17">
        <v>0.33</v>
      </c>
      <c r="Q17">
        <v>0.33</v>
      </c>
      <c r="S17" s="55"/>
      <c r="U17">
        <v>1</v>
      </c>
      <c r="W17" s="55"/>
      <c r="X17">
        <v>1</v>
      </c>
      <c r="Z17" s="55"/>
      <c r="AA17">
        <v>0.5</v>
      </c>
      <c r="AB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F18">
        <v>0.5</v>
      </c>
      <c r="G18">
        <v>0.5</v>
      </c>
      <c r="H18">
        <v>1</v>
      </c>
      <c r="J18" s="55"/>
      <c r="O18">
        <v>0.33</v>
      </c>
      <c r="P18">
        <v>0.33</v>
      </c>
      <c r="Q18">
        <v>0.33</v>
      </c>
      <c r="S18" s="55"/>
      <c r="U18">
        <v>0.5</v>
      </c>
      <c r="V18">
        <v>0.5</v>
      </c>
      <c r="W18" s="55"/>
      <c r="X18">
        <v>0.5</v>
      </c>
      <c r="Y18">
        <v>0.5</v>
      </c>
      <c r="Z18" s="55"/>
      <c r="AC18">
        <v>1</v>
      </c>
      <c r="AE18" s="55"/>
      <c r="AF18">
        <v>0.33</v>
      </c>
      <c r="AG18">
        <v>0.33</v>
      </c>
      <c r="AH18" s="55">
        <v>0.33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E19">
        <v>1</v>
      </c>
      <c r="J19" s="55"/>
      <c r="L19">
        <v>0.33</v>
      </c>
      <c r="M19">
        <v>0.33</v>
      </c>
      <c r="N19">
        <v>0.33</v>
      </c>
      <c r="S19" s="55"/>
      <c r="U19">
        <v>1</v>
      </c>
      <c r="W19" s="55"/>
      <c r="Y19">
        <v>1</v>
      </c>
      <c r="Z19" s="55"/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M20">
        <v>0.33</v>
      </c>
      <c r="N20">
        <v>0.33</v>
      </c>
      <c r="O20">
        <v>0.33</v>
      </c>
      <c r="S20" s="55"/>
      <c r="U20">
        <v>0.5</v>
      </c>
      <c r="V20">
        <v>0.5</v>
      </c>
      <c r="W20" s="55"/>
      <c r="Z20" s="55">
        <v>1</v>
      </c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1</v>
      </c>
      <c r="J21" s="55"/>
      <c r="N21">
        <v>0.33</v>
      </c>
      <c r="O21">
        <v>0.33</v>
      </c>
      <c r="P21">
        <v>0.33</v>
      </c>
      <c r="S21" s="55"/>
      <c r="T21">
        <v>1</v>
      </c>
      <c r="U21">
        <v>1</v>
      </c>
      <c r="W21" s="55"/>
      <c r="Y21">
        <v>1</v>
      </c>
      <c r="Z21" s="55"/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F22">
        <v>1</v>
      </c>
      <c r="G22">
        <v>1</v>
      </c>
      <c r="I22">
        <v>1</v>
      </c>
      <c r="J22" s="55">
        <v>0.5</v>
      </c>
      <c r="N22">
        <v>0.33</v>
      </c>
      <c r="O22">
        <v>0.33</v>
      </c>
      <c r="P22">
        <v>0.33</v>
      </c>
      <c r="S22" s="55"/>
      <c r="W22" s="55">
        <v>1</v>
      </c>
      <c r="Y22">
        <v>0.5</v>
      </c>
      <c r="Z22" s="55">
        <v>0.5</v>
      </c>
      <c r="AB22">
        <v>0.5</v>
      </c>
      <c r="AC22">
        <v>0.5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1</v>
      </c>
      <c r="J23" s="55"/>
      <c r="N23">
        <v>0.5</v>
      </c>
      <c r="O23">
        <v>0.5</v>
      </c>
      <c r="S23" s="55"/>
      <c r="V23">
        <v>1</v>
      </c>
      <c r="W23" s="55"/>
      <c r="X23">
        <v>0.5</v>
      </c>
      <c r="Y23">
        <v>0.5</v>
      </c>
      <c r="Z23" s="55"/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0.5</v>
      </c>
      <c r="H24">
        <v>0.5</v>
      </c>
      <c r="J24" s="55"/>
      <c r="O24">
        <v>0.5</v>
      </c>
      <c r="P24">
        <v>0.5</v>
      </c>
      <c r="S24" s="55"/>
      <c r="U24">
        <v>0.5</v>
      </c>
      <c r="V24">
        <v>0.5</v>
      </c>
      <c r="W24" s="55"/>
      <c r="Y24">
        <v>1</v>
      </c>
      <c r="Z24" s="55"/>
      <c r="AC24">
        <v>1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1</v>
      </c>
      <c r="G25">
        <v>1</v>
      </c>
      <c r="H25">
        <v>0.5</v>
      </c>
      <c r="I25">
        <v>0.5</v>
      </c>
      <c r="J25" s="55">
        <v>1</v>
      </c>
      <c r="O25">
        <v>0.33</v>
      </c>
      <c r="P25">
        <v>0.33</v>
      </c>
      <c r="Q25">
        <v>0.33</v>
      </c>
      <c r="S25" s="55"/>
      <c r="U25">
        <v>0.5</v>
      </c>
      <c r="V25">
        <v>0.5</v>
      </c>
      <c r="W25" s="55"/>
      <c r="Y25">
        <v>1</v>
      </c>
      <c r="Z25" s="55"/>
      <c r="AB25">
        <v>1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E26">
        <v>0.5</v>
      </c>
      <c r="H26">
        <v>0.5</v>
      </c>
      <c r="J26" s="55"/>
      <c r="M26">
        <v>0.33</v>
      </c>
      <c r="N26">
        <v>0.33</v>
      </c>
      <c r="O26">
        <v>0.33</v>
      </c>
      <c r="S26" s="55"/>
      <c r="T26">
        <v>1</v>
      </c>
      <c r="U26">
        <v>0.5</v>
      </c>
      <c r="V26">
        <v>0.5</v>
      </c>
      <c r="W26" s="55"/>
      <c r="Y26">
        <v>0.5</v>
      </c>
      <c r="Z26" s="55">
        <v>0.5</v>
      </c>
      <c r="AB26">
        <v>0.5</v>
      </c>
      <c r="AC26">
        <v>0.5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E27">
        <v>0.5</v>
      </c>
      <c r="G27">
        <v>0.25</v>
      </c>
      <c r="H27">
        <v>0.5</v>
      </c>
      <c r="J27" s="55"/>
      <c r="N27">
        <v>0.33</v>
      </c>
      <c r="O27">
        <v>0.33</v>
      </c>
      <c r="P27">
        <v>0.33</v>
      </c>
      <c r="S27" s="55"/>
      <c r="U27">
        <v>0.5</v>
      </c>
      <c r="V27">
        <v>0.5</v>
      </c>
      <c r="W27" s="55"/>
      <c r="Y27">
        <v>1</v>
      </c>
      <c r="Z27" s="55"/>
      <c r="AC27">
        <v>1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F28">
        <v>1</v>
      </c>
      <c r="G28">
        <v>1</v>
      </c>
      <c r="H28">
        <v>0.5</v>
      </c>
      <c r="I28">
        <v>0.5</v>
      </c>
      <c r="J28" s="55">
        <v>1</v>
      </c>
      <c r="M28">
        <v>0.33</v>
      </c>
      <c r="N28">
        <v>0.33</v>
      </c>
      <c r="O28">
        <v>0.33</v>
      </c>
      <c r="S28" s="55"/>
      <c r="U28">
        <v>1</v>
      </c>
      <c r="W28" s="55"/>
      <c r="Y28">
        <v>1</v>
      </c>
      <c r="Z28" s="55"/>
      <c r="AA28">
        <v>0.33</v>
      </c>
      <c r="AB28">
        <v>0.33</v>
      </c>
      <c r="AC28">
        <v>0.33</v>
      </c>
      <c r="AE28" s="55"/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1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1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E29">
        <v>0.5</v>
      </c>
      <c r="H29">
        <v>0.5</v>
      </c>
      <c r="J29" s="55"/>
      <c r="N29">
        <v>0.5</v>
      </c>
      <c r="O29">
        <v>0.5</v>
      </c>
      <c r="S29" s="55"/>
      <c r="U29">
        <v>0.5</v>
      </c>
      <c r="V29">
        <v>0.5</v>
      </c>
      <c r="W29" s="55"/>
      <c r="Y29">
        <v>0.5</v>
      </c>
      <c r="Z29" s="55">
        <v>0.5</v>
      </c>
      <c r="AB29">
        <v>0.5</v>
      </c>
      <c r="AC29">
        <v>0.5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H30">
        <v>1</v>
      </c>
      <c r="J30" s="55"/>
      <c r="N30">
        <v>0.33</v>
      </c>
      <c r="O30">
        <v>0.33</v>
      </c>
      <c r="P30">
        <v>0.33</v>
      </c>
      <c r="S30" s="55"/>
      <c r="U30">
        <v>0.5</v>
      </c>
      <c r="V30">
        <v>0.5</v>
      </c>
      <c r="W30" s="55"/>
      <c r="Y30">
        <v>0.5</v>
      </c>
      <c r="Z30" s="55">
        <v>0.5</v>
      </c>
      <c r="AB30">
        <v>0.33</v>
      </c>
      <c r="AC30">
        <v>0.33</v>
      </c>
      <c r="AD30">
        <v>0.33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D31" s="55">
        <v>1</v>
      </c>
      <c r="H31">
        <v>1</v>
      </c>
      <c r="J31" s="55"/>
      <c r="P31">
        <v>0.5</v>
      </c>
      <c r="Q31">
        <v>0.5</v>
      </c>
      <c r="S31" s="55"/>
      <c r="V31">
        <v>1</v>
      </c>
      <c r="W31" s="55"/>
      <c r="X31">
        <v>1</v>
      </c>
      <c r="Z31" s="55"/>
      <c r="AA31">
        <v>1</v>
      </c>
      <c r="AE31" s="55"/>
      <c r="AH31" s="55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1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/>
      <c r="E32">
        <v>1</v>
      </c>
      <c r="J32" s="55"/>
      <c r="O32">
        <v>0.5</v>
      </c>
      <c r="P32">
        <v>0.5</v>
      </c>
      <c r="S32" s="55"/>
      <c r="V32">
        <v>1</v>
      </c>
      <c r="W32" s="55"/>
      <c r="Y32">
        <v>0.5</v>
      </c>
      <c r="Z32" s="55">
        <v>0.5</v>
      </c>
      <c r="AB32">
        <v>0.5</v>
      </c>
      <c r="AC32">
        <v>0.5</v>
      </c>
      <c r="AE32" s="55"/>
      <c r="AF32">
        <v>0.33</v>
      </c>
      <c r="AG32">
        <v>0.33</v>
      </c>
      <c r="AH32" s="55">
        <v>0.33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26</v>
      </c>
      <c r="AR108" s="7">
        <f t="shared" si="91"/>
        <v>26</v>
      </c>
      <c r="AS108" s="7">
        <f t="shared" si="91"/>
        <v>13</v>
      </c>
      <c r="AT108" s="7">
        <f t="shared" si="91"/>
        <v>11</v>
      </c>
      <c r="AU108" s="7">
        <f t="shared" si="91"/>
        <v>12</v>
      </c>
      <c r="AV108" s="7">
        <f t="shared" si="91"/>
        <v>13</v>
      </c>
      <c r="AW108" s="7">
        <f t="shared" si="91"/>
        <v>8</v>
      </c>
      <c r="AX108" s="7">
        <f t="shared" si="91"/>
        <v>8</v>
      </c>
      <c r="AY108" s="7">
        <f t="shared" si="91"/>
        <v>0</v>
      </c>
      <c r="AZ108" s="7">
        <f t="shared" si="91"/>
        <v>3</v>
      </c>
      <c r="BA108" s="7">
        <f t="shared" si="91"/>
        <v>6</v>
      </c>
      <c r="BB108" s="7">
        <f t="shared" si="91"/>
        <v>14</v>
      </c>
      <c r="BC108" s="7">
        <f t="shared" si="91"/>
        <v>21</v>
      </c>
      <c r="BD108" s="7">
        <f t="shared" si="91"/>
        <v>17</v>
      </c>
      <c r="BE108" s="7">
        <f t="shared" si="91"/>
        <v>11</v>
      </c>
      <c r="BF108" s="7">
        <f t="shared" si="91"/>
        <v>2</v>
      </c>
      <c r="BG108" s="7">
        <f t="shared" si="91"/>
        <v>1</v>
      </c>
      <c r="BH108" s="7">
        <f t="shared" si="91"/>
        <v>2</v>
      </c>
      <c r="BI108" s="7">
        <f t="shared" si="91"/>
        <v>16</v>
      </c>
      <c r="BJ108" s="7">
        <f t="shared" si="91"/>
        <v>21</v>
      </c>
      <c r="BK108" s="7">
        <f t="shared" si="91"/>
        <v>5</v>
      </c>
      <c r="BL108" s="7">
        <f t="shared" si="91"/>
        <v>9</v>
      </c>
      <c r="BM108" s="7">
        <f t="shared" si="91"/>
        <v>18</v>
      </c>
      <c r="BN108" s="7">
        <f t="shared" si="91"/>
        <v>11</v>
      </c>
      <c r="BO108" s="7">
        <f t="shared" si="91"/>
        <v>4</v>
      </c>
      <c r="BP108" s="7">
        <f t="shared" si="91"/>
        <v>19</v>
      </c>
      <c r="BQ108" s="7">
        <f t="shared" si="91"/>
        <v>16</v>
      </c>
      <c r="BR108" s="7">
        <f t="shared" si="91"/>
        <v>3</v>
      </c>
      <c r="BS108" s="7">
        <f t="shared" si="91"/>
        <v>1</v>
      </c>
      <c r="BT108" s="7">
        <f t="shared" si="91"/>
        <v>11</v>
      </c>
      <c r="BU108" s="7">
        <f t="shared" si="91"/>
        <v>22</v>
      </c>
      <c r="BV108" s="7">
        <f t="shared" si="91"/>
        <v>17</v>
      </c>
      <c r="BW108" s="8" t="s">
        <v>39</v>
      </c>
      <c r="BX108" s="8">
        <f>SUM(BX7:BX107)</f>
        <v>26</v>
      </c>
      <c r="BY108" s="8">
        <f aca="true" t="shared" si="92" ref="BY108:CD108">SUM(BY7:BY107)</f>
        <v>26</v>
      </c>
      <c r="BZ108" s="8">
        <f t="shared" si="92"/>
        <v>26</v>
      </c>
      <c r="CA108" s="8">
        <f t="shared" si="92"/>
        <v>26</v>
      </c>
      <c r="CB108" s="8">
        <f t="shared" si="92"/>
        <v>26</v>
      </c>
      <c r="CC108" s="8">
        <f t="shared" si="92"/>
        <v>26</v>
      </c>
      <c r="CD108" s="8">
        <f t="shared" si="92"/>
        <v>26</v>
      </c>
    </row>
    <row r="109" spans="1:40" ht="12.75">
      <c r="A109" s="7"/>
      <c r="B109" s="57" t="s">
        <v>40</v>
      </c>
      <c r="C109" s="8"/>
      <c r="D109" s="59">
        <f>SUM(D7:D107)</f>
        <v>4.5</v>
      </c>
      <c r="E109" s="1">
        <f aca="true" t="shared" si="93" ref="E109:AH109">SUM(E7:E107)</f>
        <v>10</v>
      </c>
      <c r="F109" s="1">
        <f>SUM(F7:F107)</f>
        <v>10</v>
      </c>
      <c r="G109" s="1">
        <f t="shared" si="93"/>
        <v>9.75</v>
      </c>
      <c r="H109" s="1">
        <f t="shared" si="93"/>
        <v>9.5</v>
      </c>
      <c r="I109" s="1">
        <f t="shared" si="93"/>
        <v>6.5</v>
      </c>
      <c r="J109" s="59">
        <f t="shared" si="93"/>
        <v>7.5</v>
      </c>
      <c r="K109" s="1">
        <f t="shared" si="93"/>
        <v>0</v>
      </c>
      <c r="L109" s="1">
        <f t="shared" si="93"/>
        <v>0.99</v>
      </c>
      <c r="M109" s="1">
        <f t="shared" si="93"/>
        <v>1.9800000000000002</v>
      </c>
      <c r="N109" s="1">
        <f t="shared" si="93"/>
        <v>5</v>
      </c>
      <c r="O109" s="1">
        <f t="shared" si="93"/>
        <v>7.520000000000001</v>
      </c>
      <c r="P109" s="1">
        <f t="shared" si="93"/>
        <v>6.030000000000001</v>
      </c>
      <c r="Q109" s="1">
        <f t="shared" si="93"/>
        <v>3.7100000000000004</v>
      </c>
      <c r="R109" s="1">
        <f t="shared" si="93"/>
        <v>0.4</v>
      </c>
      <c r="S109" s="59">
        <f t="shared" si="93"/>
        <v>0.2</v>
      </c>
      <c r="T109" s="1">
        <f t="shared" si="93"/>
        <v>2</v>
      </c>
      <c r="U109" s="1">
        <f t="shared" si="93"/>
        <v>9.83</v>
      </c>
      <c r="V109" s="1">
        <f t="shared" si="93"/>
        <v>13.33</v>
      </c>
      <c r="W109" s="59">
        <f t="shared" si="93"/>
        <v>2.83</v>
      </c>
      <c r="X109" s="1">
        <f t="shared" si="93"/>
        <v>6</v>
      </c>
      <c r="Y109" s="1">
        <f t="shared" si="93"/>
        <v>12.5</v>
      </c>
      <c r="Z109" s="59">
        <f t="shared" si="93"/>
        <v>7.5</v>
      </c>
      <c r="AA109" s="1">
        <f t="shared" si="93"/>
        <v>2.83</v>
      </c>
      <c r="AB109" s="1">
        <f t="shared" si="93"/>
        <v>11.99</v>
      </c>
      <c r="AC109" s="1">
        <f t="shared" si="93"/>
        <v>9.49</v>
      </c>
      <c r="AD109" s="1">
        <f t="shared" si="93"/>
        <v>1.1600000000000001</v>
      </c>
      <c r="AE109" s="59">
        <f t="shared" si="93"/>
        <v>0.5</v>
      </c>
      <c r="AF109" s="1">
        <f t="shared" si="93"/>
        <v>4.99</v>
      </c>
      <c r="AG109" s="1">
        <f t="shared" si="93"/>
        <v>10.99</v>
      </c>
      <c r="AH109" s="59">
        <f t="shared" si="93"/>
        <v>9.99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26</v>
      </c>
      <c r="E110" s="1">
        <f>BY108</f>
        <v>26</v>
      </c>
      <c r="F110" s="1">
        <f>BY108</f>
        <v>26</v>
      </c>
      <c r="G110" s="1">
        <f>BY108</f>
        <v>26</v>
      </c>
      <c r="H110" s="1">
        <f>BY108</f>
        <v>26</v>
      </c>
      <c r="I110" s="1">
        <f>BY108</f>
        <v>26</v>
      </c>
      <c r="J110" s="59">
        <f>BY108</f>
        <v>26</v>
      </c>
      <c r="K110" s="2">
        <f>BZ108</f>
        <v>26</v>
      </c>
      <c r="L110" s="2">
        <f>BZ108</f>
        <v>26</v>
      </c>
      <c r="M110" s="2">
        <f>BZ108</f>
        <v>26</v>
      </c>
      <c r="N110" s="2">
        <f>BZ108</f>
        <v>26</v>
      </c>
      <c r="O110" s="2">
        <f>BZ108</f>
        <v>26</v>
      </c>
      <c r="P110" s="2">
        <f>BZ108</f>
        <v>26</v>
      </c>
      <c r="Q110" s="2">
        <f>BZ108</f>
        <v>26</v>
      </c>
      <c r="R110" s="2">
        <f>BZ108</f>
        <v>26</v>
      </c>
      <c r="S110" s="60">
        <f>BZ108</f>
        <v>26</v>
      </c>
      <c r="T110" s="3">
        <f>CA108</f>
        <v>26</v>
      </c>
      <c r="U110" s="3">
        <f>CA108</f>
        <v>26</v>
      </c>
      <c r="V110" s="3">
        <f>CA108</f>
        <v>26</v>
      </c>
      <c r="W110" s="61">
        <f>CA108</f>
        <v>26</v>
      </c>
      <c r="X110" s="8">
        <f>CB108</f>
        <v>26</v>
      </c>
      <c r="Y110" s="8">
        <f>CB108</f>
        <v>26</v>
      </c>
      <c r="Z110" s="57">
        <f>CB108</f>
        <v>26</v>
      </c>
      <c r="AA110" s="5">
        <f>CC108</f>
        <v>26</v>
      </c>
      <c r="AB110" s="5">
        <f>CC108</f>
        <v>26</v>
      </c>
      <c r="AC110" s="5">
        <f>CC108</f>
        <v>26</v>
      </c>
      <c r="AD110" s="5">
        <f>CC108</f>
        <v>26</v>
      </c>
      <c r="AE110" s="63">
        <f>CC108</f>
        <v>26</v>
      </c>
      <c r="AF110" s="6">
        <f>CD108</f>
        <v>26</v>
      </c>
      <c r="AG110" s="6">
        <f>CD108</f>
        <v>26</v>
      </c>
      <c r="AH110" s="64">
        <f>CD108</f>
        <v>26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17.307692307692307</v>
      </c>
      <c r="E112" s="47">
        <f>(E109/BY108)*100</f>
        <v>38.46153846153847</v>
      </c>
      <c r="F112" s="47">
        <f>(F109/BY108)*100</f>
        <v>38.46153846153847</v>
      </c>
      <c r="G112" s="47">
        <f>(G109/BY108)*100</f>
        <v>37.5</v>
      </c>
      <c r="H112" s="47">
        <f>(H109/BY108)*100</f>
        <v>36.53846153846153</v>
      </c>
      <c r="I112" s="47">
        <f>(I109/BY108)*100</f>
        <v>25</v>
      </c>
      <c r="J112" s="47">
        <f>(J109/BY108)*100</f>
        <v>28.846153846153843</v>
      </c>
      <c r="K112" s="47">
        <f>(K109/BZ108)*100</f>
        <v>0</v>
      </c>
      <c r="L112" s="47">
        <f>(L109/BZ108)*100</f>
        <v>3.807692307692308</v>
      </c>
      <c r="M112" s="47">
        <f>(M109/BZ108)*100</f>
        <v>7.615384615384616</v>
      </c>
      <c r="N112" s="47">
        <f>(N109/BZ108)*100</f>
        <v>19.230769230769234</v>
      </c>
      <c r="O112" s="47">
        <f>(O109/BZ108)*100</f>
        <v>28.92307692307693</v>
      </c>
      <c r="P112" s="47">
        <f>(P109/BZ108)*100</f>
        <v>23.192307692307697</v>
      </c>
      <c r="Q112" s="47">
        <f>(Q109/BZ108)*100</f>
        <v>14.26923076923077</v>
      </c>
      <c r="R112" s="47">
        <f>(R109/BZ108)*100</f>
        <v>1.5384615384615385</v>
      </c>
      <c r="S112" s="47">
        <f>(S109/BZ108)*100</f>
        <v>0.7692307692307693</v>
      </c>
      <c r="T112" s="47">
        <f>(T109/CA108)*100</f>
        <v>7.6923076923076925</v>
      </c>
      <c r="U112" s="47">
        <f>(U109/CA108)*100</f>
        <v>37.80769230769231</v>
      </c>
      <c r="V112" s="47">
        <f>(V109/CA108)*100</f>
        <v>51.26923076923077</v>
      </c>
      <c r="W112" s="47">
        <f>(W109/CA108)*100</f>
        <v>10.884615384615385</v>
      </c>
      <c r="X112" s="47">
        <f>(X109/CB108)*100</f>
        <v>23.076923076923077</v>
      </c>
      <c r="Y112" s="47">
        <f>(Y109/CB108)*100</f>
        <v>48.07692307692308</v>
      </c>
      <c r="Z112" s="47">
        <f>(Z109/CB108)*100</f>
        <v>28.846153846153843</v>
      </c>
      <c r="AA112" s="47">
        <f>(AA109/CC108)*100</f>
        <v>10.884615384615385</v>
      </c>
      <c r="AB112" s="47">
        <f>(AB109/CC108)*100</f>
        <v>46.11538461538461</v>
      </c>
      <c r="AC112" s="47">
        <f>(AC109/CC108)*100</f>
        <v>36.5</v>
      </c>
      <c r="AD112" s="47">
        <f>(AD109/CC108)*100</f>
        <v>4.461538461538462</v>
      </c>
      <c r="AE112" s="47">
        <f>(AE109/CC108)*100</f>
        <v>1.9230769230769231</v>
      </c>
      <c r="AF112" s="47">
        <f>(AF109/CD108)*100</f>
        <v>19.192307692307693</v>
      </c>
      <c r="AG112" s="47">
        <f>(AG109/CD108)*100</f>
        <v>42.269230769230774</v>
      </c>
      <c r="AH112" s="47">
        <f>(AH109/CD108)*100</f>
        <v>38.42307692307693</v>
      </c>
      <c r="AP112" t="s">
        <v>55</v>
      </c>
      <c r="AQ112">
        <f>AQ108*7</f>
        <v>182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