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80" yWindow="2720" windowWidth="2286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<sst xmlns="http://schemas.openxmlformats.org/spreadsheetml/2006/main" count="127" uniqueCount="95">
  <si>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</si>
  <si>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</si>
  <si>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</si>
  <si>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</si>
  <si>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</si>
  <si>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</si>
  <si>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</si>
  <si>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</si>
  <si>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</si>
  <si>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</si>
  <si>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</si>
  <si>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</si>
  <si>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</si>
  <si>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</si>
  <si>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</si>
  <si>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</si>
  <si>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</si>
  <si>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</si>
  <si>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</si>
  <si>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</si>
  <si>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</si>
  <si>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</si>
  <si>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</si>
  <si>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</si>
  <si>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</si>
  <si>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</si>
  <si>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</si>
  <si>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</si>
  <si>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</si>
  <si>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</si>
  <si>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</si>
  <si>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</si>
  <si>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</si>
  <si>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</si>
  <si>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</si>
  <si>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</si>
  <si>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</si>
  <si>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</si>
  <si>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</si>
  <si>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</si>
  <si>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</si>
  <si>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</si>
  <si>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</si>
  <si>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</si>
  <si>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</si>
  <si>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</si>
  <si>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</si>
  <si>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</si>
  <si>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</si>
  <si>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</si>
  <si>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</si>
  <si>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</si>
  <si>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</si>
  <si>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</si>
  <si>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</si>
  <si>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</si>
  <si>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</si>
  <si>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</si>
  <si>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</si>
  <si>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Ribes 3282,92</t>
  </si>
  <si>
    <t>Purshia 3283 EV</t>
  </si>
  <si>
    <t>Rosa 3284</t>
  </si>
  <si>
    <t>Rubus 3285</t>
  </si>
  <si>
    <t>Ceanothus fendleri 3286 EV?</t>
  </si>
  <si>
    <t>Jamesia 3287</t>
  </si>
  <si>
    <t>Prunus 3288</t>
  </si>
  <si>
    <t>Amelanchier 3289</t>
  </si>
  <si>
    <t>Rhus 3290</t>
  </si>
  <si>
    <t>Betula 3291</t>
  </si>
  <si>
    <t>Rosa 3293</t>
  </si>
  <si>
    <t>Acer glabrum 3294</t>
  </si>
  <si>
    <t>Ribes 3295</t>
  </si>
  <si>
    <t>Pop. acumin. 3296</t>
  </si>
  <si>
    <t>Salix 3297</t>
  </si>
  <si>
    <t>Alnus 3298</t>
  </si>
  <si>
    <t>Salix 3299</t>
  </si>
  <si>
    <t>Salix 3300</t>
  </si>
  <si>
    <t>Salix 3301</t>
  </si>
  <si>
    <t>Ribes 3302</t>
  </si>
  <si>
    <t>Rosa 3303,08</t>
  </si>
  <si>
    <t>Lonicera 3304</t>
  </si>
  <si>
    <t>Pop. tremul. 3305</t>
  </si>
  <si>
    <t>Symphoricarpos 3306</t>
  </si>
  <si>
    <t>Ribes 3307</t>
  </si>
  <si>
    <t>Physocarpus 3309,11</t>
  </si>
  <si>
    <t>Sphepherdia 3310</t>
  </si>
  <si>
    <t>Mahonia 3312 EV</t>
  </si>
  <si>
    <t>Clematis 3313</t>
  </si>
  <si>
    <t>Salix 3314</t>
  </si>
  <si>
    <t>JAW</t>
  </si>
  <si>
    <t>Estes Park, Colorado</t>
  </si>
  <si>
    <t>40°22.9'N</t>
  </si>
  <si>
    <t>105°32.8'W</t>
  </si>
  <si>
    <t>2350-2370 m</t>
  </si>
  <si>
    <t>23.08.1990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</si>
</sst>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1">
      <pane xSplit="4180" ySplit="10340" topLeftCell="A109" activePane="topRight" state="split"/>
      <selection pane="topLeft" activeCell="AQ3" sqref="AQ3:AQ53"/>
      <selection pane="topRight" activeCell="CA2" sqref="CA2"/>
      <selection pane="bottomLeft" activeCell="A48" sqref="A48"/>
      <selection pane="bottomRight" activeCell="P44" sqref="P44"/>
      <selection pane="topLeft" activeCell="B7" sqref="B7:B36"/>
      <selection pane="topRight" activeCell="B4" sqref="B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89</v>
      </c>
      <c r="B3" s="49" t="s">
        <v>90</v>
      </c>
      <c r="C3" s="49"/>
      <c r="D3" s="50" t="s">
        <v>91</v>
      </c>
      <c r="E3" s="51" t="s">
        <v>92</v>
      </c>
      <c r="F3" s="50" t="s">
        <v>93</v>
      </c>
      <c r="G3" s="52" t="s">
        <v>94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0.5</v>
      </c>
      <c r="D7" s="58">
        <v>0.5</v>
      </c>
      <c r="F7">
        <v>1</v>
      </c>
      <c r="G7">
        <v>1</v>
      </c>
      <c r="H7">
        <v>1</v>
      </c>
      <c r="J7" s="58">
        <v>1</v>
      </c>
      <c r="M7">
        <v>0.33</v>
      </c>
      <c r="N7">
        <v>0.33</v>
      </c>
      <c r="O7">
        <v>0.33</v>
      </c>
      <c r="S7" s="58"/>
      <c r="U7">
        <v>1</v>
      </c>
      <c r="W7" s="58"/>
      <c r="X7">
        <v>0.5</v>
      </c>
      <c r="Y7">
        <v>0.5</v>
      </c>
      <c r="Z7" s="58"/>
      <c r="AA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1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D8" s="55">
        <v>1</v>
      </c>
      <c r="E8">
        <v>0.5</v>
      </c>
      <c r="H8">
        <v>0.5</v>
      </c>
      <c r="J8" s="55"/>
      <c r="L8">
        <v>0.5</v>
      </c>
      <c r="M8">
        <v>0.5</v>
      </c>
      <c r="S8" s="55"/>
      <c r="U8">
        <v>1</v>
      </c>
      <c r="W8" s="55"/>
      <c r="Z8" s="55">
        <v>1</v>
      </c>
      <c r="AB8">
        <v>0.33</v>
      </c>
      <c r="AC8">
        <v>0.33</v>
      </c>
      <c r="AD8">
        <v>0.33</v>
      </c>
      <c r="AE8" s="55"/>
      <c r="AF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1</v>
      </c>
      <c r="BA8">
        <f aca="true" t="shared" si="20" ref="BA8:BA71">IF(M8&gt;0,1,0)</f>
        <v>1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0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G9">
        <v>1</v>
      </c>
      <c r="I9">
        <v>1</v>
      </c>
      <c r="J9" s="55">
        <v>0.5</v>
      </c>
      <c r="M9">
        <v>0.5</v>
      </c>
      <c r="N9">
        <v>0.5</v>
      </c>
      <c r="S9" s="55"/>
      <c r="U9">
        <v>0.5</v>
      </c>
      <c r="V9">
        <v>0.5</v>
      </c>
      <c r="W9" s="55"/>
      <c r="Y9">
        <v>1</v>
      </c>
      <c r="Z9" s="55"/>
      <c r="AB9">
        <v>1</v>
      </c>
      <c r="AE9" s="55"/>
      <c r="AF9">
        <v>0.5</v>
      </c>
      <c r="AG9">
        <v>0.5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0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D10" s="55">
        <v>1</v>
      </c>
      <c r="F10">
        <v>1</v>
      </c>
      <c r="G10">
        <v>1</v>
      </c>
      <c r="I10">
        <v>1</v>
      </c>
      <c r="J10" s="55">
        <v>1</v>
      </c>
      <c r="O10">
        <v>0.5</v>
      </c>
      <c r="P10">
        <v>0.5</v>
      </c>
      <c r="S10" s="55"/>
      <c r="U10">
        <v>0.5</v>
      </c>
      <c r="V10">
        <v>0.5</v>
      </c>
      <c r="W10" s="55"/>
      <c r="Y10">
        <v>1</v>
      </c>
      <c r="Z10" s="55"/>
      <c r="AA10">
        <v>1</v>
      </c>
      <c r="AE10" s="55"/>
      <c r="AH10" s="55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1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0.5</v>
      </c>
      <c r="G11">
        <v>0.25</v>
      </c>
      <c r="H11">
        <v>0.5</v>
      </c>
      <c r="J11" s="55"/>
      <c r="L11">
        <v>0.5</v>
      </c>
      <c r="M11">
        <v>0.5</v>
      </c>
      <c r="S11" s="55"/>
      <c r="T11">
        <v>1</v>
      </c>
      <c r="U11">
        <v>1</v>
      </c>
      <c r="W11" s="55"/>
      <c r="Y11">
        <v>0.5</v>
      </c>
      <c r="Z11" s="55">
        <v>0.5</v>
      </c>
      <c r="AB11">
        <v>0.5</v>
      </c>
      <c r="AC11">
        <v>0.5</v>
      </c>
      <c r="AE11" s="55"/>
      <c r="AF11">
        <v>0.33</v>
      </c>
      <c r="AG11">
        <v>0.33</v>
      </c>
      <c r="AH11" s="55">
        <v>0.33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1</v>
      </c>
      <c r="BA11">
        <f t="shared" si="20"/>
        <v>1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1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F12">
        <v>1</v>
      </c>
      <c r="G12">
        <v>1</v>
      </c>
      <c r="I12">
        <v>1</v>
      </c>
      <c r="J12" s="55"/>
      <c r="M12">
        <v>0.33</v>
      </c>
      <c r="N12">
        <v>0.33</v>
      </c>
      <c r="O12">
        <v>0.33</v>
      </c>
      <c r="S12" s="55"/>
      <c r="U12">
        <v>1</v>
      </c>
      <c r="W12" s="55"/>
      <c r="Y12">
        <v>0.5</v>
      </c>
      <c r="Z12" s="55">
        <v>0.5</v>
      </c>
      <c r="AB12">
        <v>0.5</v>
      </c>
      <c r="AC12">
        <v>0.5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F13">
        <v>1</v>
      </c>
      <c r="G13">
        <v>1</v>
      </c>
      <c r="I13">
        <v>1</v>
      </c>
      <c r="J13" s="55">
        <v>0.5</v>
      </c>
      <c r="O13">
        <v>0.5</v>
      </c>
      <c r="P13">
        <v>0.5</v>
      </c>
      <c r="S13" s="55"/>
      <c r="U13">
        <v>0.33</v>
      </c>
      <c r="V13">
        <v>0.33</v>
      </c>
      <c r="W13" s="55">
        <v>0.33</v>
      </c>
      <c r="Y13">
        <v>1</v>
      </c>
      <c r="Z13" s="55"/>
      <c r="AB13">
        <v>1</v>
      </c>
      <c r="AE13" s="55"/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F14">
        <v>0.5</v>
      </c>
      <c r="G14">
        <v>0.5</v>
      </c>
      <c r="I14">
        <v>1</v>
      </c>
      <c r="J14" s="55"/>
      <c r="L14">
        <v>0.33</v>
      </c>
      <c r="M14">
        <v>0.33</v>
      </c>
      <c r="N14">
        <v>0.33</v>
      </c>
      <c r="S14" s="55"/>
      <c r="U14">
        <v>1</v>
      </c>
      <c r="W14" s="55"/>
      <c r="Y14">
        <v>1</v>
      </c>
      <c r="Z14" s="55"/>
      <c r="AB14">
        <v>1</v>
      </c>
      <c r="AE14" s="55"/>
      <c r="AF14">
        <v>0.33</v>
      </c>
      <c r="AG14">
        <v>0.33</v>
      </c>
      <c r="AH14" s="55">
        <v>0.33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1</v>
      </c>
      <c r="BA14">
        <f t="shared" si="20"/>
        <v>1</v>
      </c>
      <c r="BB14">
        <f t="shared" si="21"/>
        <v>1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0.5</v>
      </c>
      <c r="D15" s="55">
        <v>0.5</v>
      </c>
      <c r="G15">
        <v>1</v>
      </c>
      <c r="H15">
        <v>1</v>
      </c>
      <c r="J15" s="55"/>
      <c r="M15">
        <v>0.5</v>
      </c>
      <c r="N15">
        <v>0.5</v>
      </c>
      <c r="S15" s="55"/>
      <c r="U15">
        <v>1</v>
      </c>
      <c r="W15" s="55"/>
      <c r="Y15">
        <v>0.5</v>
      </c>
      <c r="Z15" s="55">
        <v>0.5</v>
      </c>
      <c r="AB15">
        <v>1</v>
      </c>
      <c r="AE15" s="55"/>
      <c r="AF15">
        <v>0.33</v>
      </c>
      <c r="AG15">
        <v>0.33</v>
      </c>
      <c r="AH15" s="55">
        <v>0.33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1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F16">
        <v>1</v>
      </c>
      <c r="G16">
        <v>1</v>
      </c>
      <c r="I16">
        <v>1</v>
      </c>
      <c r="J16" s="55">
        <v>1</v>
      </c>
      <c r="N16">
        <v>0.5</v>
      </c>
      <c r="O16">
        <v>0.5</v>
      </c>
      <c r="S16" s="55"/>
      <c r="U16">
        <v>0.5</v>
      </c>
      <c r="V16">
        <v>0.5</v>
      </c>
      <c r="W16" s="55"/>
      <c r="X16">
        <v>0.5</v>
      </c>
      <c r="Y16">
        <v>0.5</v>
      </c>
      <c r="Z16" s="55"/>
      <c r="AB16">
        <v>1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F17">
        <v>1</v>
      </c>
      <c r="G17">
        <v>1</v>
      </c>
      <c r="I17">
        <v>1</v>
      </c>
      <c r="J17" s="55">
        <v>0.5</v>
      </c>
      <c r="M17">
        <v>0.5</v>
      </c>
      <c r="N17">
        <v>0.5</v>
      </c>
      <c r="S17" s="55"/>
      <c r="U17">
        <v>0.5</v>
      </c>
      <c r="V17">
        <v>0.5</v>
      </c>
      <c r="W17" s="55"/>
      <c r="Y17">
        <v>0.5</v>
      </c>
      <c r="Z17" s="55">
        <v>0.5</v>
      </c>
      <c r="AB17">
        <v>0.5</v>
      </c>
      <c r="AC17">
        <v>0.5</v>
      </c>
      <c r="AE17" s="55"/>
      <c r="AF17">
        <v>0.5</v>
      </c>
      <c r="AG17">
        <v>0.5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D18" s="55">
        <v>1</v>
      </c>
      <c r="F18">
        <v>1</v>
      </c>
      <c r="G18">
        <v>1</v>
      </c>
      <c r="I18">
        <v>1</v>
      </c>
      <c r="J18" s="55">
        <v>0.5</v>
      </c>
      <c r="N18">
        <v>0.5</v>
      </c>
      <c r="O18">
        <v>0.5</v>
      </c>
      <c r="S18" s="55"/>
      <c r="V18">
        <v>1</v>
      </c>
      <c r="W18" s="55"/>
      <c r="X18">
        <v>0.5</v>
      </c>
      <c r="Y18">
        <v>0.5</v>
      </c>
      <c r="Z18" s="55"/>
      <c r="AA18">
        <v>1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1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D19" s="55">
        <v>1</v>
      </c>
      <c r="F19">
        <v>1</v>
      </c>
      <c r="G19">
        <v>1</v>
      </c>
      <c r="H19">
        <v>1</v>
      </c>
      <c r="J19" s="55">
        <v>0.5</v>
      </c>
      <c r="L19">
        <v>0.33</v>
      </c>
      <c r="M19">
        <v>0.33</v>
      </c>
      <c r="N19">
        <v>0.33</v>
      </c>
      <c r="S19" s="55"/>
      <c r="U19">
        <v>1</v>
      </c>
      <c r="W19" s="55"/>
      <c r="X19">
        <v>1</v>
      </c>
      <c r="Z19" s="55"/>
      <c r="AA19">
        <v>0.5</v>
      </c>
      <c r="AB19">
        <v>0.5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0</v>
      </c>
      <c r="AX19">
        <f t="shared" si="17"/>
        <v>1</v>
      </c>
      <c r="AY19">
        <f t="shared" si="18"/>
        <v>0</v>
      </c>
      <c r="AZ19">
        <f t="shared" si="19"/>
        <v>1</v>
      </c>
      <c r="BA19">
        <f t="shared" si="20"/>
        <v>1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1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F20">
        <v>0.5</v>
      </c>
      <c r="G20">
        <v>0.5</v>
      </c>
      <c r="H20">
        <v>1</v>
      </c>
      <c r="J20" s="55"/>
      <c r="O20">
        <v>0.5</v>
      </c>
      <c r="P20">
        <v>0.5</v>
      </c>
      <c r="S20" s="55"/>
      <c r="U20">
        <v>0.33</v>
      </c>
      <c r="V20">
        <v>0.33</v>
      </c>
      <c r="W20" s="55">
        <v>0.33</v>
      </c>
      <c r="Y20">
        <v>0.5</v>
      </c>
      <c r="Z20" s="55">
        <v>0.5</v>
      </c>
      <c r="AC20">
        <v>0.5</v>
      </c>
      <c r="AD20">
        <v>0.5</v>
      </c>
      <c r="AE20" s="55"/>
      <c r="AH20" s="55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E21">
        <v>0.5</v>
      </c>
      <c r="H21">
        <v>0.5</v>
      </c>
      <c r="J21" s="55"/>
      <c r="M21">
        <v>0.33</v>
      </c>
      <c r="N21">
        <v>0.33</v>
      </c>
      <c r="O21">
        <v>0.33</v>
      </c>
      <c r="S21" s="55"/>
      <c r="U21">
        <v>0.5</v>
      </c>
      <c r="V21">
        <v>0.5</v>
      </c>
      <c r="W21" s="55"/>
      <c r="Y21">
        <v>0.5</v>
      </c>
      <c r="Z21" s="55">
        <v>0.5</v>
      </c>
      <c r="AC21">
        <v>0.33</v>
      </c>
      <c r="AD21">
        <v>0.33</v>
      </c>
      <c r="AE21" s="55">
        <v>0.33</v>
      </c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1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F22">
        <v>1</v>
      </c>
      <c r="G22">
        <v>1</v>
      </c>
      <c r="I22">
        <v>1</v>
      </c>
      <c r="J22" s="55">
        <v>1</v>
      </c>
      <c r="O22">
        <v>0.33</v>
      </c>
      <c r="P22">
        <v>0.33</v>
      </c>
      <c r="Q22">
        <v>0.33</v>
      </c>
      <c r="S22" s="55"/>
      <c r="U22">
        <v>0.5</v>
      </c>
      <c r="V22">
        <v>0.5</v>
      </c>
      <c r="W22" s="55"/>
      <c r="X22">
        <v>0.5</v>
      </c>
      <c r="Y22">
        <v>0.5</v>
      </c>
      <c r="Z22" s="55"/>
      <c r="AA22">
        <v>0.5</v>
      </c>
      <c r="AB22">
        <v>0.5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1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H23">
        <v>1</v>
      </c>
      <c r="J23" s="55"/>
      <c r="M23">
        <v>0.33</v>
      </c>
      <c r="N23">
        <v>0.33</v>
      </c>
      <c r="O23">
        <v>0.33</v>
      </c>
      <c r="S23" s="55"/>
      <c r="U23">
        <v>0.33</v>
      </c>
      <c r="V23">
        <v>0.33</v>
      </c>
      <c r="W23" s="55">
        <v>0.33</v>
      </c>
      <c r="Y23">
        <v>1</v>
      </c>
      <c r="Z23" s="55"/>
      <c r="AC23">
        <v>1</v>
      </c>
      <c r="AE23" s="55"/>
      <c r="AF23">
        <v>0.33</v>
      </c>
      <c r="AG23">
        <v>0.33</v>
      </c>
      <c r="AH23" s="55">
        <v>0.33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E24">
        <v>0.5</v>
      </c>
      <c r="H24">
        <v>0.5</v>
      </c>
      <c r="J24" s="55"/>
      <c r="N24">
        <v>0.5</v>
      </c>
      <c r="O24">
        <v>0.5</v>
      </c>
      <c r="S24" s="55"/>
      <c r="V24">
        <v>0.5</v>
      </c>
      <c r="W24" s="55">
        <v>0.5</v>
      </c>
      <c r="Y24">
        <v>1</v>
      </c>
      <c r="Z24" s="55"/>
      <c r="AD24">
        <v>0.5</v>
      </c>
      <c r="AE24" s="55">
        <v>0.5</v>
      </c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F25">
        <v>1</v>
      </c>
      <c r="G25">
        <v>0.5</v>
      </c>
      <c r="H25">
        <v>1</v>
      </c>
      <c r="J25" s="55"/>
      <c r="N25">
        <v>0.33</v>
      </c>
      <c r="O25">
        <v>0.33</v>
      </c>
      <c r="P25">
        <v>0.33</v>
      </c>
      <c r="S25" s="55"/>
      <c r="U25">
        <v>0.33</v>
      </c>
      <c r="V25">
        <v>0.33</v>
      </c>
      <c r="W25" s="55">
        <v>0.33</v>
      </c>
      <c r="Y25">
        <v>1</v>
      </c>
      <c r="Z25" s="55"/>
      <c r="AC25">
        <v>0.5</v>
      </c>
      <c r="AD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D26" s="55">
        <v>1</v>
      </c>
      <c r="F26">
        <v>1</v>
      </c>
      <c r="G26">
        <v>1</v>
      </c>
      <c r="H26">
        <v>1</v>
      </c>
      <c r="J26" s="55">
        <v>0.5</v>
      </c>
      <c r="M26">
        <v>0.33</v>
      </c>
      <c r="N26">
        <v>0.33</v>
      </c>
      <c r="O26">
        <v>0.33</v>
      </c>
      <c r="S26" s="55"/>
      <c r="U26">
        <v>1</v>
      </c>
      <c r="W26" s="55"/>
      <c r="X26">
        <v>1</v>
      </c>
      <c r="Z26" s="55"/>
      <c r="AB26">
        <v>1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0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1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F27">
        <v>1</v>
      </c>
      <c r="G27">
        <v>1</v>
      </c>
      <c r="I27">
        <v>1</v>
      </c>
      <c r="J27" s="55">
        <v>0.5</v>
      </c>
      <c r="M27">
        <v>0.5</v>
      </c>
      <c r="N27">
        <v>0.5</v>
      </c>
      <c r="S27" s="55"/>
      <c r="U27">
        <v>0.5</v>
      </c>
      <c r="V27">
        <v>0.5</v>
      </c>
      <c r="W27" s="55"/>
      <c r="Y27">
        <v>0.5</v>
      </c>
      <c r="Z27" s="55">
        <v>0.5</v>
      </c>
      <c r="AB27">
        <v>0.5</v>
      </c>
      <c r="AC27">
        <v>0.5</v>
      </c>
      <c r="AE27" s="55"/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1</v>
      </c>
      <c r="BB27">
        <f t="shared" si="21"/>
        <v>1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E28">
        <v>1</v>
      </c>
      <c r="J28" s="55"/>
      <c r="N28">
        <v>0.33</v>
      </c>
      <c r="O28">
        <v>0.33</v>
      </c>
      <c r="P28">
        <v>0.33</v>
      </c>
      <c r="S28" s="55"/>
      <c r="V28">
        <v>0.5</v>
      </c>
      <c r="W28" s="55">
        <v>0.5</v>
      </c>
      <c r="Y28">
        <v>0.5</v>
      </c>
      <c r="Z28" s="55">
        <v>0.5</v>
      </c>
      <c r="AC28">
        <v>1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F29">
        <v>0.5</v>
      </c>
      <c r="G29">
        <v>0.5</v>
      </c>
      <c r="H29">
        <v>1</v>
      </c>
      <c r="J29" s="55"/>
      <c r="M29">
        <v>0.25</v>
      </c>
      <c r="N29">
        <v>0.25</v>
      </c>
      <c r="O29">
        <v>0.25</v>
      </c>
      <c r="P29">
        <v>0.25</v>
      </c>
      <c r="S29" s="55"/>
      <c r="U29">
        <v>0.33</v>
      </c>
      <c r="V29">
        <v>0.33</v>
      </c>
      <c r="W29" s="55">
        <v>0.33</v>
      </c>
      <c r="X29">
        <v>0.5</v>
      </c>
      <c r="Y29">
        <v>0.5</v>
      </c>
      <c r="Z29" s="55"/>
      <c r="AA29">
        <v>1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1</v>
      </c>
      <c r="BL29">
        <f t="shared" si="31"/>
        <v>1</v>
      </c>
      <c r="BM29">
        <f t="shared" si="32"/>
        <v>1</v>
      </c>
      <c r="BN29">
        <f t="shared" si="33"/>
        <v>0</v>
      </c>
      <c r="BO29">
        <f t="shared" si="34"/>
        <v>1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/>
      <c r="E30">
        <v>0.5</v>
      </c>
      <c r="H30">
        <v>0.5</v>
      </c>
      <c r="J30" s="55"/>
      <c r="L30">
        <v>0.33</v>
      </c>
      <c r="M30">
        <v>0.33</v>
      </c>
      <c r="N30">
        <v>0.33</v>
      </c>
      <c r="S30" s="55"/>
      <c r="U30">
        <v>1</v>
      </c>
      <c r="W30" s="55"/>
      <c r="Y30">
        <v>0.5</v>
      </c>
      <c r="Z30" s="55">
        <v>0.5</v>
      </c>
      <c r="AB30">
        <v>1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1</v>
      </c>
      <c r="BA30">
        <f t="shared" si="20"/>
        <v>1</v>
      </c>
      <c r="BB30">
        <f t="shared" si="21"/>
        <v>1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D31" s="55">
        <v>1</v>
      </c>
      <c r="F31">
        <v>1</v>
      </c>
      <c r="G31">
        <v>1</v>
      </c>
      <c r="H31">
        <v>0.5</v>
      </c>
      <c r="I31">
        <v>0.5</v>
      </c>
      <c r="J31" s="55">
        <v>0.5</v>
      </c>
      <c r="M31">
        <v>0.33</v>
      </c>
      <c r="N31">
        <v>0.33</v>
      </c>
      <c r="O31">
        <v>0.33</v>
      </c>
      <c r="S31" s="55"/>
      <c r="U31">
        <v>1</v>
      </c>
      <c r="W31" s="55"/>
      <c r="X31">
        <v>1</v>
      </c>
      <c r="Z31" s="55"/>
      <c r="AA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1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1</v>
      </c>
      <c r="BB31">
        <f t="shared" si="21"/>
        <v>1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1</v>
      </c>
      <c r="BM31">
        <f t="shared" si="32"/>
        <v>0</v>
      </c>
      <c r="BN31">
        <f t="shared" si="33"/>
        <v>0</v>
      </c>
      <c r="BO31">
        <f t="shared" si="34"/>
        <v>1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84</v>
      </c>
      <c r="D32" s="55">
        <v>1</v>
      </c>
      <c r="F32">
        <v>1</v>
      </c>
      <c r="G32">
        <v>1</v>
      </c>
      <c r="H32">
        <v>1</v>
      </c>
      <c r="J32" s="55">
        <v>1</v>
      </c>
      <c r="M32">
        <v>0.33</v>
      </c>
      <c r="N32">
        <v>0.33</v>
      </c>
      <c r="O32">
        <v>0.33</v>
      </c>
      <c r="S32" s="55"/>
      <c r="U32">
        <v>1</v>
      </c>
      <c r="W32" s="55"/>
      <c r="X32">
        <v>1</v>
      </c>
      <c r="Z32" s="55"/>
      <c r="AA32">
        <v>0.5</v>
      </c>
      <c r="AB32">
        <v>0.5</v>
      </c>
      <c r="AE32" s="55"/>
      <c r="AH32" s="55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1</v>
      </c>
      <c r="AW32">
        <f t="shared" si="16"/>
        <v>0</v>
      </c>
      <c r="AX32">
        <f t="shared" si="17"/>
        <v>1</v>
      </c>
      <c r="AY32">
        <f t="shared" si="18"/>
        <v>0</v>
      </c>
      <c r="AZ32">
        <f t="shared" si="19"/>
        <v>0</v>
      </c>
      <c r="BA32">
        <f t="shared" si="20"/>
        <v>1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0</v>
      </c>
      <c r="BK32">
        <f t="shared" si="30"/>
        <v>0</v>
      </c>
      <c r="BL32">
        <f t="shared" si="31"/>
        <v>1</v>
      </c>
      <c r="BM32">
        <f t="shared" si="32"/>
        <v>0</v>
      </c>
      <c r="BN32">
        <f t="shared" si="33"/>
        <v>0</v>
      </c>
      <c r="BO32">
        <f t="shared" si="34"/>
        <v>1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85</v>
      </c>
      <c r="C33">
        <v>1</v>
      </c>
      <c r="D33" s="55"/>
      <c r="E33">
        <v>1</v>
      </c>
      <c r="J33" s="55"/>
      <c r="M33">
        <v>0.33</v>
      </c>
      <c r="N33">
        <v>0.33</v>
      </c>
      <c r="O33">
        <v>0.33</v>
      </c>
      <c r="S33" s="55"/>
      <c r="T33">
        <v>1</v>
      </c>
      <c r="U33">
        <v>1</v>
      </c>
      <c r="W33" s="55"/>
      <c r="X33">
        <v>0.5</v>
      </c>
      <c r="Y33">
        <v>0.5</v>
      </c>
      <c r="Z33" s="55"/>
      <c r="AB33">
        <v>1</v>
      </c>
      <c r="AE33" s="55"/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1</v>
      </c>
      <c r="BB33">
        <f t="shared" si="21"/>
        <v>1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1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1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86</v>
      </c>
      <c r="C34">
        <v>1</v>
      </c>
      <c r="D34" s="55"/>
      <c r="E34">
        <v>1</v>
      </c>
      <c r="J34" s="55"/>
      <c r="N34">
        <v>0.5</v>
      </c>
      <c r="O34">
        <v>0.5</v>
      </c>
      <c r="S34" s="55"/>
      <c r="U34">
        <v>1</v>
      </c>
      <c r="W34" s="55"/>
      <c r="X34">
        <v>0.5</v>
      </c>
      <c r="Y34">
        <v>0.5</v>
      </c>
      <c r="Z34" s="55"/>
      <c r="AB34">
        <v>1</v>
      </c>
      <c r="AE34" s="55"/>
      <c r="AH34" s="55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1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1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87</v>
      </c>
      <c r="C35">
        <v>0.5</v>
      </c>
      <c r="D35" s="55">
        <v>0.5</v>
      </c>
      <c r="E35">
        <v>0.5</v>
      </c>
      <c r="H35">
        <v>0.5</v>
      </c>
      <c r="J35" s="55"/>
      <c r="N35">
        <v>0.5</v>
      </c>
      <c r="O35">
        <v>0.5</v>
      </c>
      <c r="S35" s="55"/>
      <c r="V35">
        <v>0.5</v>
      </c>
      <c r="W35" s="55">
        <v>0.5</v>
      </c>
      <c r="X35">
        <v>0.5</v>
      </c>
      <c r="Y35">
        <v>0.5</v>
      </c>
      <c r="Z35" s="55"/>
      <c r="AB35">
        <v>1</v>
      </c>
      <c r="AE35" s="55"/>
      <c r="AH35" s="5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1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1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1</v>
      </c>
      <c r="BL35">
        <f t="shared" si="31"/>
        <v>1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88</v>
      </c>
      <c r="C36">
        <v>1</v>
      </c>
      <c r="D36" s="55"/>
      <c r="E36">
        <v>0.5</v>
      </c>
      <c r="H36">
        <v>0.5</v>
      </c>
      <c r="J36" s="55"/>
      <c r="M36">
        <v>0.33</v>
      </c>
      <c r="N36">
        <v>0.33</v>
      </c>
      <c r="O36">
        <v>0.33</v>
      </c>
      <c r="S36" s="55"/>
      <c r="U36">
        <v>0.5</v>
      </c>
      <c r="V36">
        <v>0.5</v>
      </c>
      <c r="W36" s="55"/>
      <c r="Z36" s="55">
        <v>1</v>
      </c>
      <c r="AC36">
        <v>1</v>
      </c>
      <c r="AE36" s="55"/>
      <c r="AF36">
        <v>0.5</v>
      </c>
      <c r="AG36">
        <v>0.5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1</v>
      </c>
      <c r="BB36">
        <f t="shared" si="21"/>
        <v>1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1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1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30</v>
      </c>
      <c r="AR108" s="7">
        <f t="shared" si="91"/>
        <v>30</v>
      </c>
      <c r="AS108" s="7">
        <f t="shared" si="91"/>
        <v>10</v>
      </c>
      <c r="AT108" s="7">
        <f t="shared" si="91"/>
        <v>17</v>
      </c>
      <c r="AU108" s="7">
        <f t="shared" si="91"/>
        <v>20</v>
      </c>
      <c r="AV108" s="7">
        <f t="shared" si="91"/>
        <v>17</v>
      </c>
      <c r="AW108" s="7">
        <f t="shared" si="91"/>
        <v>11</v>
      </c>
      <c r="AX108" s="7">
        <f t="shared" si="91"/>
        <v>13</v>
      </c>
      <c r="AY108" s="7">
        <f t="shared" si="91"/>
        <v>0</v>
      </c>
      <c r="AZ108" s="7">
        <f t="shared" si="91"/>
        <v>5</v>
      </c>
      <c r="BA108" s="7">
        <f t="shared" si="91"/>
        <v>19</v>
      </c>
      <c r="BB108" s="7">
        <f t="shared" si="91"/>
        <v>24</v>
      </c>
      <c r="BC108" s="7">
        <f t="shared" si="91"/>
        <v>21</v>
      </c>
      <c r="BD108" s="7">
        <f t="shared" si="91"/>
        <v>7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2</v>
      </c>
      <c r="BI108" s="7">
        <f t="shared" si="91"/>
        <v>26</v>
      </c>
      <c r="BJ108" s="7">
        <f t="shared" si="91"/>
        <v>17</v>
      </c>
      <c r="BK108" s="7">
        <f t="shared" si="91"/>
        <v>8</v>
      </c>
      <c r="BL108" s="7">
        <f t="shared" si="91"/>
        <v>12</v>
      </c>
      <c r="BM108" s="7">
        <f t="shared" si="91"/>
        <v>24</v>
      </c>
      <c r="BN108" s="7">
        <f t="shared" si="91"/>
        <v>11</v>
      </c>
      <c r="BO108" s="7">
        <f t="shared" si="91"/>
        <v>8</v>
      </c>
      <c r="BP108" s="7">
        <f t="shared" si="91"/>
        <v>18</v>
      </c>
      <c r="BQ108" s="7">
        <f t="shared" si="91"/>
        <v>11</v>
      </c>
      <c r="BR108" s="7">
        <f t="shared" si="91"/>
        <v>5</v>
      </c>
      <c r="BS108" s="7">
        <f t="shared" si="91"/>
        <v>2</v>
      </c>
      <c r="BT108" s="7">
        <f t="shared" si="91"/>
        <v>12</v>
      </c>
      <c r="BU108" s="7">
        <f t="shared" si="91"/>
        <v>24</v>
      </c>
      <c r="BV108" s="7">
        <f t="shared" si="91"/>
        <v>20</v>
      </c>
      <c r="BW108" s="8" t="s">
        <v>39</v>
      </c>
      <c r="BX108" s="8">
        <f>SUM(BX7:BX107)</f>
        <v>30</v>
      </c>
      <c r="BY108" s="8">
        <f aca="true" t="shared" si="92" ref="BY108:CD108">SUM(BY7:BY107)</f>
        <v>30</v>
      </c>
      <c r="BZ108" s="8">
        <f t="shared" si="92"/>
        <v>30</v>
      </c>
      <c r="CA108" s="8">
        <f t="shared" si="92"/>
        <v>30</v>
      </c>
      <c r="CB108" s="8">
        <f t="shared" si="92"/>
        <v>30</v>
      </c>
      <c r="CC108" s="8">
        <f t="shared" si="92"/>
        <v>30</v>
      </c>
      <c r="CD108" s="8">
        <f t="shared" si="92"/>
        <v>30</v>
      </c>
    </row>
    <row r="109" spans="1:40" ht="12.75">
      <c r="A109" s="7"/>
      <c r="B109" s="57" t="s">
        <v>40</v>
      </c>
      <c r="C109" s="8"/>
      <c r="D109" s="59">
        <f>SUM(D7:D107)</f>
        <v>8.5</v>
      </c>
      <c r="E109" s="1">
        <f aca="true" t="shared" si="93" ref="E109:AH109">SUM(E7:E107)</f>
        <v>6.5</v>
      </c>
      <c r="F109" s="1">
        <f>SUM(F7:F107)</f>
        <v>15.5</v>
      </c>
      <c r="G109" s="1">
        <f t="shared" si="93"/>
        <v>17.25</v>
      </c>
      <c r="H109" s="1">
        <f t="shared" si="93"/>
        <v>13</v>
      </c>
      <c r="I109" s="1">
        <f t="shared" si="93"/>
        <v>10.5</v>
      </c>
      <c r="J109" s="59">
        <f t="shared" si="93"/>
        <v>9</v>
      </c>
      <c r="K109" s="1">
        <f t="shared" si="93"/>
        <v>0</v>
      </c>
      <c r="L109" s="1">
        <f t="shared" si="93"/>
        <v>1.9900000000000002</v>
      </c>
      <c r="M109" s="1">
        <f t="shared" si="93"/>
        <v>7.210000000000001</v>
      </c>
      <c r="N109" s="1">
        <f t="shared" si="93"/>
        <v>9.370000000000001</v>
      </c>
      <c r="O109" s="1">
        <f t="shared" si="93"/>
        <v>8.21</v>
      </c>
      <c r="P109" s="1">
        <f t="shared" si="93"/>
        <v>2.74</v>
      </c>
      <c r="Q109" s="1">
        <f t="shared" si="93"/>
        <v>0.33</v>
      </c>
      <c r="R109" s="1">
        <f t="shared" si="93"/>
        <v>0</v>
      </c>
      <c r="S109" s="59">
        <f t="shared" si="93"/>
        <v>0</v>
      </c>
      <c r="T109" s="1">
        <f t="shared" si="93"/>
        <v>2</v>
      </c>
      <c r="U109" s="1">
        <f t="shared" si="93"/>
        <v>18.65</v>
      </c>
      <c r="V109" s="1">
        <f t="shared" si="93"/>
        <v>8.15</v>
      </c>
      <c r="W109" s="59">
        <f t="shared" si="93"/>
        <v>3.1500000000000004</v>
      </c>
      <c r="X109" s="1">
        <f t="shared" si="93"/>
        <v>8</v>
      </c>
      <c r="Y109" s="1">
        <f t="shared" si="93"/>
        <v>15.5</v>
      </c>
      <c r="Z109" s="59">
        <f t="shared" si="93"/>
        <v>6.5</v>
      </c>
      <c r="AA109" s="1">
        <f t="shared" si="93"/>
        <v>6.5</v>
      </c>
      <c r="AB109" s="1">
        <f t="shared" si="93"/>
        <v>13.83</v>
      </c>
      <c r="AC109" s="1">
        <f t="shared" si="93"/>
        <v>6.66</v>
      </c>
      <c r="AD109" s="1">
        <f t="shared" si="93"/>
        <v>2.16</v>
      </c>
      <c r="AE109" s="59">
        <f t="shared" si="93"/>
        <v>0.8300000000000001</v>
      </c>
      <c r="AF109" s="1">
        <f t="shared" si="93"/>
        <v>5.82</v>
      </c>
      <c r="AG109" s="1">
        <f t="shared" si="93"/>
        <v>12.32</v>
      </c>
      <c r="AH109" s="59">
        <f t="shared" si="93"/>
        <v>11.82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30</v>
      </c>
      <c r="E110" s="1">
        <f>BY108</f>
        <v>30</v>
      </c>
      <c r="F110" s="1">
        <f>BY108</f>
        <v>30</v>
      </c>
      <c r="G110" s="1">
        <f>BY108</f>
        <v>30</v>
      </c>
      <c r="H110" s="1">
        <f>BY108</f>
        <v>30</v>
      </c>
      <c r="I110" s="1">
        <f>BY108</f>
        <v>30</v>
      </c>
      <c r="J110" s="59">
        <f>BY108</f>
        <v>30</v>
      </c>
      <c r="K110" s="2">
        <f>BZ108</f>
        <v>30</v>
      </c>
      <c r="L110" s="2">
        <f>BZ108</f>
        <v>30</v>
      </c>
      <c r="M110" s="2">
        <f>BZ108</f>
        <v>30</v>
      </c>
      <c r="N110" s="2">
        <f>BZ108</f>
        <v>30</v>
      </c>
      <c r="O110" s="2">
        <f>BZ108</f>
        <v>30</v>
      </c>
      <c r="P110" s="2">
        <f>BZ108</f>
        <v>30</v>
      </c>
      <c r="Q110" s="2">
        <f>BZ108</f>
        <v>30</v>
      </c>
      <c r="R110" s="2">
        <f>BZ108</f>
        <v>30</v>
      </c>
      <c r="S110" s="60">
        <f>BZ108</f>
        <v>30</v>
      </c>
      <c r="T110" s="3">
        <f>CA108</f>
        <v>30</v>
      </c>
      <c r="U110" s="3">
        <f>CA108</f>
        <v>30</v>
      </c>
      <c r="V110" s="3">
        <f>CA108</f>
        <v>30</v>
      </c>
      <c r="W110" s="61">
        <f>CA108</f>
        <v>30</v>
      </c>
      <c r="X110" s="8">
        <f>CB108</f>
        <v>30</v>
      </c>
      <c r="Y110" s="8">
        <f>CB108</f>
        <v>30</v>
      </c>
      <c r="Z110" s="57">
        <f>CB108</f>
        <v>30</v>
      </c>
      <c r="AA110" s="5">
        <f>CC108</f>
        <v>30</v>
      </c>
      <c r="AB110" s="5">
        <f>CC108</f>
        <v>30</v>
      </c>
      <c r="AC110" s="5">
        <f>CC108</f>
        <v>30</v>
      </c>
      <c r="AD110" s="5">
        <f>CC108</f>
        <v>30</v>
      </c>
      <c r="AE110" s="63">
        <f>CC108</f>
        <v>30</v>
      </c>
      <c r="AF110" s="6">
        <f>CD108</f>
        <v>30</v>
      </c>
      <c r="AG110" s="6">
        <f>CD108</f>
        <v>30</v>
      </c>
      <c r="AH110" s="64">
        <f>CD108</f>
        <v>30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210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28.333333333333332</v>
      </c>
      <c r="E112" s="47">
        <f>(E109/BY108)*100</f>
        <v>21.666666666666668</v>
      </c>
      <c r="F112" s="47">
        <f>(F109/BY108)*100</f>
        <v>51.66666666666667</v>
      </c>
      <c r="G112" s="47">
        <f>(G109/BY108)*100</f>
        <v>57.49999999999999</v>
      </c>
      <c r="H112" s="47">
        <f>(H109/BY108)*100</f>
        <v>43.333333333333336</v>
      </c>
      <c r="I112" s="47">
        <f>(I109/BY108)*100</f>
        <v>35</v>
      </c>
      <c r="J112" s="47">
        <f>(J109/BY108)*100</f>
        <v>30</v>
      </c>
      <c r="K112" s="47">
        <f>(K109/BZ108)*100</f>
        <v>0</v>
      </c>
      <c r="L112" s="47">
        <f>(L109/BZ108)*100</f>
        <v>6.633333333333334</v>
      </c>
      <c r="M112" s="47">
        <f>(M109/BZ108)*100</f>
        <v>24.03333333333334</v>
      </c>
      <c r="N112" s="47">
        <f>(N109/BZ108)*100</f>
        <v>31.233333333333334</v>
      </c>
      <c r="O112" s="47">
        <f>(O109/BZ108)*100</f>
        <v>27.366666666666667</v>
      </c>
      <c r="P112" s="47">
        <f>(P109/BZ108)*100</f>
        <v>9.133333333333333</v>
      </c>
      <c r="Q112" s="47">
        <f>(Q109/BZ108)*100</f>
        <v>1.1</v>
      </c>
      <c r="R112" s="47">
        <f>(R109/BZ108)*100</f>
        <v>0</v>
      </c>
      <c r="S112" s="47">
        <f>(S109/BZ108)*100</f>
        <v>0</v>
      </c>
      <c r="T112" s="47">
        <f>(T109/CA108)*100</f>
        <v>6.666666666666667</v>
      </c>
      <c r="U112" s="47">
        <f>(U109/CA108)*100</f>
        <v>62.16666666666666</v>
      </c>
      <c r="V112" s="47">
        <f>(V109/CA108)*100</f>
        <v>27.166666666666668</v>
      </c>
      <c r="W112" s="47">
        <f>(W109/CA108)*100</f>
        <v>10.500000000000002</v>
      </c>
      <c r="X112" s="47">
        <f>(X109/CB108)*100</f>
        <v>26.666666666666668</v>
      </c>
      <c r="Y112" s="47">
        <f>(Y109/CB108)*100</f>
        <v>51.66666666666667</v>
      </c>
      <c r="Z112" s="47">
        <f>(Z109/CB108)*100</f>
        <v>21.666666666666668</v>
      </c>
      <c r="AA112" s="47">
        <f>(AA109/CC108)*100</f>
        <v>21.666666666666668</v>
      </c>
      <c r="AB112" s="47">
        <f>(AB109/CC108)*100</f>
        <v>46.1</v>
      </c>
      <c r="AC112" s="47">
        <f>(AC109/CC108)*100</f>
        <v>22.2</v>
      </c>
      <c r="AD112" s="47">
        <f>(AD109/CC108)*100</f>
        <v>7.200000000000001</v>
      </c>
      <c r="AE112" s="47">
        <f>(AE109/CC108)*100</f>
        <v>2.766666666666667</v>
      </c>
      <c r="AF112" s="47">
        <f>(AF109/CD108)*100</f>
        <v>19.400000000000002</v>
      </c>
      <c r="AG112" s="47">
        <f>(AG109/CD108)*100</f>
        <v>41.06666666666667</v>
      </c>
      <c r="AH112" s="47">
        <f>(AH109/CD108)*100</f>
        <v>39.4</v>
      </c>
      <c r="AP112" t="s">
        <v>55</v>
      </c>
      <c r="AQ112">
        <f>AQ108*7</f>
        <v>210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