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80" yWindow="65516" windowWidth="2290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<sst xmlns="http://schemas.openxmlformats.org/spreadsheetml/2006/main" count="126" uniqueCount="94">
  <si>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</si>
  <si>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</si>
  <si>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</si>
  <si>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</si>
  <si>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</si>
  <si>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</si>
  <si>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</si>
  <si>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</si>
  <si>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</si>
  <si>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</si>
  <si>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</si>
  <si>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</si>
  <si>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</si>
  <si>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</si>
  <si>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</si>
  <si>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</si>
  <si>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</si>
  <si>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</si>
  <si>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</si>
  <si>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</si>
  <si>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</si>
  <si>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</si>
  <si>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</si>
  <si>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</si>
  <si>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</si>
  <si>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</si>
  <si>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</si>
  <si>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</si>
  <si>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</si>
  <si>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</si>
  <si>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</si>
  <si>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</si>
  <si>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</si>
  <si>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</si>
  <si>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</si>
  <si>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</si>
  <si>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</si>
  <si>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</si>
  <si>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</si>
  <si>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</si>
  <si>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</si>
  <si>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</si>
  <si>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</si>
  <si>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</si>
  <si>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</si>
  <si>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</si>
  <si>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</si>
  <si>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</si>
  <si>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</si>
  <si>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</si>
  <si>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</si>
  <si>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</si>
  <si>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</si>
  <si>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</si>
  <si>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</si>
  <si>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</si>
  <si>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</si>
  <si>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</si>
  <si>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</si>
  <si>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Frederick, Maryland</t>
  </si>
  <si>
    <t>Scoresheet reproduced from Wolfe's Clamp Database Score Sheets, Eastern US.  March 2009</t>
  </si>
  <si>
    <t>Kalmia 2577 EV</t>
  </si>
  <si>
    <t>Nyssa 2578, 2584, 2601</t>
  </si>
  <si>
    <t>Comus 2579</t>
  </si>
  <si>
    <t>Castanea 2580</t>
  </si>
  <si>
    <t>Fagus 2581</t>
  </si>
  <si>
    <t>Acer rubrum 2582</t>
  </si>
  <si>
    <t>Carya 2583</t>
  </si>
  <si>
    <t>Q michauxii 2585</t>
  </si>
  <si>
    <t>Quercus 2587</t>
  </si>
  <si>
    <t>Liriodendron 2588</t>
  </si>
  <si>
    <t>Prunus serotina 2589</t>
  </si>
  <si>
    <t>Hamamelis 2590</t>
  </si>
  <si>
    <t>Indet 2590</t>
  </si>
  <si>
    <t>Vaccinium 2592</t>
  </si>
  <si>
    <t>Sassafras 2593</t>
  </si>
  <si>
    <t>Vaccinium 2594</t>
  </si>
  <si>
    <t>Alnus 2595</t>
  </si>
  <si>
    <t>Fraxinus 2596</t>
  </si>
  <si>
    <t>Indet 2597</t>
  </si>
  <si>
    <t>Celtis 2598</t>
  </si>
  <si>
    <t>Viburnum 2599</t>
  </si>
  <si>
    <t>Lindera 2600</t>
  </si>
  <si>
    <t>Cercis 2602</t>
  </si>
  <si>
    <t>Celastrus 2603</t>
  </si>
  <si>
    <t>Parthenocissus 2604</t>
  </si>
  <si>
    <t>Rosa 2605</t>
  </si>
  <si>
    <t>Acer saccharinum 2606</t>
  </si>
  <si>
    <t>Q alba 2586</t>
  </si>
  <si>
    <t>JAW</t>
  </si>
  <si>
    <t>39°26.0'N</t>
  </si>
  <si>
    <t>77°28.4'W</t>
  </si>
  <si>
    <t>100 m</t>
  </si>
  <si>
    <t>19.05.1990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</si>
</sst>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4" activePane="bottomRight" state="split"/>
      <selection pane="topLeft" activeCell="A4" sqref="A4"/>
      <selection pane="topRight" activeCell="I2" sqref="I2"/>
      <selection pane="bottomLeft" activeCell="W11" sqref="W11"/>
      <selection pane="bottomRight" activeCell="A4" sqref="A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60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89</v>
      </c>
      <c r="B3" s="49" t="s">
        <v>59</v>
      </c>
      <c r="C3" s="49"/>
      <c r="D3" s="50" t="s">
        <v>90</v>
      </c>
      <c r="E3" s="51" t="s">
        <v>91</v>
      </c>
      <c r="F3" s="50" t="s">
        <v>92</v>
      </c>
      <c r="G3" s="52" t="s">
        <v>93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61</v>
      </c>
      <c r="C7">
        <v>1</v>
      </c>
      <c r="D7" s="58"/>
      <c r="E7">
        <v>1</v>
      </c>
      <c r="J7" s="58"/>
      <c r="N7">
        <v>0.33</v>
      </c>
      <c r="O7">
        <v>0.33</v>
      </c>
      <c r="P7">
        <v>0.33</v>
      </c>
      <c r="S7" s="58"/>
      <c r="V7">
        <v>1</v>
      </c>
      <c r="W7" s="58"/>
      <c r="Y7">
        <v>0.5</v>
      </c>
      <c r="Z7" s="58">
        <v>0.5</v>
      </c>
      <c r="AC7">
        <v>1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62</v>
      </c>
      <c r="C8">
        <v>1</v>
      </c>
      <c r="D8" s="55"/>
      <c r="E8">
        <v>1</v>
      </c>
      <c r="J8" s="55"/>
      <c r="O8">
        <v>0.33</v>
      </c>
      <c r="P8">
        <v>0.33</v>
      </c>
      <c r="Q8">
        <v>0.33</v>
      </c>
      <c r="S8" s="55"/>
      <c r="V8">
        <v>0.5</v>
      </c>
      <c r="W8" s="55">
        <v>0.5</v>
      </c>
      <c r="Y8">
        <v>0.5</v>
      </c>
      <c r="Z8" s="55">
        <v>0.5</v>
      </c>
      <c r="AB8">
        <v>0.5</v>
      </c>
      <c r="AC8">
        <v>0.5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63</v>
      </c>
      <c r="C9">
        <v>1</v>
      </c>
      <c r="D9" s="55"/>
      <c r="E9">
        <v>1</v>
      </c>
      <c r="J9" s="55"/>
      <c r="O9">
        <v>0.33</v>
      </c>
      <c r="P9">
        <v>0.33</v>
      </c>
      <c r="Q9">
        <v>0.33</v>
      </c>
      <c r="S9" s="55"/>
      <c r="W9" s="55">
        <v>1</v>
      </c>
      <c r="Y9">
        <v>1</v>
      </c>
      <c r="Z9" s="55"/>
      <c r="AB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64</v>
      </c>
      <c r="C10">
        <v>1</v>
      </c>
      <c r="D10" s="55"/>
      <c r="F10">
        <v>1</v>
      </c>
      <c r="G10">
        <v>0.5</v>
      </c>
      <c r="I10">
        <v>1</v>
      </c>
      <c r="J10" s="55"/>
      <c r="Q10">
        <v>1</v>
      </c>
      <c r="S10" s="55"/>
      <c r="V10">
        <v>0.5</v>
      </c>
      <c r="W10" s="55">
        <v>0.5</v>
      </c>
      <c r="Y10">
        <v>1</v>
      </c>
      <c r="Z10" s="55"/>
      <c r="AC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65</v>
      </c>
      <c r="C11">
        <v>1</v>
      </c>
      <c r="D11" s="55"/>
      <c r="F11">
        <v>1</v>
      </c>
      <c r="I11">
        <v>1</v>
      </c>
      <c r="J11" s="55"/>
      <c r="O11">
        <v>0.33</v>
      </c>
      <c r="P11">
        <v>0.33</v>
      </c>
      <c r="Q11">
        <v>0.33</v>
      </c>
      <c r="S11" s="55"/>
      <c r="V11">
        <v>0.5</v>
      </c>
      <c r="W11" s="55">
        <v>0.5</v>
      </c>
      <c r="X11">
        <v>0.5</v>
      </c>
      <c r="Y11">
        <v>0.5</v>
      </c>
      <c r="Z11" s="55"/>
      <c r="AC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66</v>
      </c>
      <c r="D12" s="55">
        <v>1</v>
      </c>
      <c r="F12">
        <v>1</v>
      </c>
      <c r="G12">
        <v>0.5</v>
      </c>
      <c r="H12">
        <v>0.5</v>
      </c>
      <c r="I12">
        <v>0.5</v>
      </c>
      <c r="J12" s="55">
        <v>1</v>
      </c>
      <c r="O12">
        <v>0.33</v>
      </c>
      <c r="P12">
        <v>0.33</v>
      </c>
      <c r="Q12">
        <v>0.33</v>
      </c>
      <c r="S12" s="55"/>
      <c r="V12">
        <v>1</v>
      </c>
      <c r="W12" s="55"/>
      <c r="X12">
        <v>1</v>
      </c>
      <c r="Z12" s="55"/>
      <c r="AB12">
        <v>0.5</v>
      </c>
      <c r="AC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67</v>
      </c>
      <c r="C13">
        <v>1</v>
      </c>
      <c r="D13" s="55"/>
      <c r="F13">
        <v>1</v>
      </c>
      <c r="G13">
        <v>0.5</v>
      </c>
      <c r="I13">
        <v>1</v>
      </c>
      <c r="J13" s="55">
        <v>1</v>
      </c>
      <c r="O13">
        <v>0.25</v>
      </c>
      <c r="P13">
        <v>0.25</v>
      </c>
      <c r="Q13">
        <v>0.25</v>
      </c>
      <c r="R13">
        <v>0.25</v>
      </c>
      <c r="S13" s="55"/>
      <c r="V13">
        <v>0.5</v>
      </c>
      <c r="W13" s="55">
        <v>0.5</v>
      </c>
      <c r="Y13">
        <v>0.5</v>
      </c>
      <c r="Z13" s="55">
        <v>0.5</v>
      </c>
      <c r="AB13">
        <v>0.5</v>
      </c>
      <c r="AC13">
        <v>0.5</v>
      </c>
      <c r="AE13" s="55"/>
      <c r="AF13">
        <v>0.33</v>
      </c>
      <c r="AG13">
        <v>0.33</v>
      </c>
      <c r="AH13" s="55">
        <v>0.33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1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68</v>
      </c>
      <c r="C14">
        <v>1</v>
      </c>
      <c r="D14" s="55"/>
      <c r="F14">
        <v>1</v>
      </c>
      <c r="G14">
        <v>1</v>
      </c>
      <c r="H14">
        <v>1</v>
      </c>
      <c r="J14" s="55"/>
      <c r="O14">
        <v>0.25</v>
      </c>
      <c r="P14">
        <v>0.25</v>
      </c>
      <c r="Q14">
        <v>0.25</v>
      </c>
      <c r="R14">
        <v>0.25</v>
      </c>
      <c r="S14" s="55"/>
      <c r="U14">
        <v>1</v>
      </c>
      <c r="W14" s="55"/>
      <c r="Y14">
        <v>1</v>
      </c>
      <c r="Z14" s="55"/>
      <c r="AB14">
        <v>1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1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88</v>
      </c>
      <c r="D15" s="55">
        <v>1</v>
      </c>
      <c r="E15">
        <v>0.5</v>
      </c>
      <c r="H15">
        <v>0.5</v>
      </c>
      <c r="J15" s="55"/>
      <c r="O15">
        <v>0.33</v>
      </c>
      <c r="P15">
        <v>0.33</v>
      </c>
      <c r="Q15">
        <v>0.33</v>
      </c>
      <c r="S15" s="55"/>
      <c r="U15">
        <v>1</v>
      </c>
      <c r="W15" s="55"/>
      <c r="Y15">
        <v>0.5</v>
      </c>
      <c r="Z15" s="55">
        <v>0.5</v>
      </c>
      <c r="AB15">
        <v>1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D16" s="55">
        <v>1</v>
      </c>
      <c r="I16">
        <v>1</v>
      </c>
      <c r="J16" s="55"/>
      <c r="P16">
        <v>0.5</v>
      </c>
      <c r="Q16">
        <v>0.5</v>
      </c>
      <c r="S16" s="55"/>
      <c r="V16">
        <v>1</v>
      </c>
      <c r="W16" s="55"/>
      <c r="Y16">
        <v>1</v>
      </c>
      <c r="Z16" s="55"/>
      <c r="AB16">
        <v>1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D17" s="55">
        <v>1</v>
      </c>
      <c r="E17">
        <v>1</v>
      </c>
      <c r="J17" s="55"/>
      <c r="P17">
        <v>0.33</v>
      </c>
      <c r="Q17">
        <v>0.33</v>
      </c>
      <c r="R17">
        <v>0.33</v>
      </c>
      <c r="S17" s="55"/>
      <c r="U17">
        <v>1</v>
      </c>
      <c r="W17" s="55"/>
      <c r="X17">
        <v>0.5</v>
      </c>
      <c r="Y17">
        <v>0.5</v>
      </c>
      <c r="Z17" s="55"/>
      <c r="AA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1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1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F18">
        <v>1</v>
      </c>
      <c r="G18">
        <v>1</v>
      </c>
      <c r="H18">
        <v>0.5</v>
      </c>
      <c r="I18">
        <v>0.5</v>
      </c>
      <c r="J18" s="55">
        <v>0.5</v>
      </c>
      <c r="N18">
        <v>0.33</v>
      </c>
      <c r="O18">
        <v>0.33</v>
      </c>
      <c r="P18">
        <v>0.33</v>
      </c>
      <c r="S18" s="55"/>
      <c r="V18">
        <v>0.5</v>
      </c>
      <c r="W18" s="55">
        <v>0.5</v>
      </c>
      <c r="Y18">
        <v>1</v>
      </c>
      <c r="Z18" s="55"/>
      <c r="AB18">
        <v>0.5</v>
      </c>
      <c r="AC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F19">
        <v>1</v>
      </c>
      <c r="G19">
        <v>1</v>
      </c>
      <c r="H19">
        <v>1</v>
      </c>
      <c r="J19" s="55">
        <v>1</v>
      </c>
      <c r="P19">
        <v>0.5</v>
      </c>
      <c r="Q19">
        <v>0.5</v>
      </c>
      <c r="S19" s="55"/>
      <c r="U19">
        <v>1</v>
      </c>
      <c r="W19" s="55"/>
      <c r="X19">
        <v>1</v>
      </c>
      <c r="Z19" s="55"/>
      <c r="AB19">
        <v>1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0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E20">
        <v>1</v>
      </c>
      <c r="J20" s="55"/>
      <c r="M20">
        <v>0.5</v>
      </c>
      <c r="N20">
        <v>0.5</v>
      </c>
      <c r="S20" s="55"/>
      <c r="U20">
        <v>1</v>
      </c>
      <c r="W20" s="55"/>
      <c r="Z20" s="55">
        <v>1</v>
      </c>
      <c r="AB20">
        <v>0.5</v>
      </c>
      <c r="AC20">
        <v>0.5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F21">
        <v>1</v>
      </c>
      <c r="G21">
        <v>0.5</v>
      </c>
      <c r="H21">
        <v>1</v>
      </c>
      <c r="J21" s="55"/>
      <c r="N21">
        <v>0.33</v>
      </c>
      <c r="O21">
        <v>0.33</v>
      </c>
      <c r="P21">
        <v>0.33</v>
      </c>
      <c r="S21" s="55"/>
      <c r="U21">
        <v>0.5</v>
      </c>
      <c r="V21">
        <v>0.5</v>
      </c>
      <c r="W21" s="55"/>
      <c r="Z21" s="55">
        <v>1</v>
      </c>
      <c r="AB21">
        <v>0.5</v>
      </c>
      <c r="AC21">
        <v>0.5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0.5</v>
      </c>
      <c r="D22" s="55">
        <v>0.5</v>
      </c>
      <c r="E22">
        <v>1</v>
      </c>
      <c r="J22" s="55"/>
      <c r="O22">
        <v>0.33</v>
      </c>
      <c r="P22">
        <v>0.33</v>
      </c>
      <c r="Q22">
        <v>0.33</v>
      </c>
      <c r="S22" s="55"/>
      <c r="U22">
        <v>1</v>
      </c>
      <c r="W22" s="55"/>
      <c r="Y22">
        <v>0.5</v>
      </c>
      <c r="Z22" s="55">
        <v>0.5</v>
      </c>
      <c r="AB22">
        <v>1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M23">
        <v>0.5</v>
      </c>
      <c r="N23">
        <v>0.5</v>
      </c>
      <c r="S23" s="55"/>
      <c r="U23">
        <v>0.5</v>
      </c>
      <c r="V23">
        <v>0.5</v>
      </c>
      <c r="W23" s="55"/>
      <c r="Y23">
        <v>0.5</v>
      </c>
      <c r="Z23" s="55">
        <v>0.5</v>
      </c>
      <c r="AB23">
        <v>0.5</v>
      </c>
      <c r="AC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F24">
        <v>1</v>
      </c>
      <c r="G24">
        <v>1</v>
      </c>
      <c r="I24">
        <v>1</v>
      </c>
      <c r="J24" s="55">
        <v>1</v>
      </c>
      <c r="N24">
        <v>0.33</v>
      </c>
      <c r="O24">
        <v>0.33</v>
      </c>
      <c r="P24">
        <v>0.33</v>
      </c>
      <c r="S24" s="55"/>
      <c r="U24">
        <v>1</v>
      </c>
      <c r="W24" s="55"/>
      <c r="Y24">
        <v>0.5</v>
      </c>
      <c r="Z24" s="55">
        <v>0.5</v>
      </c>
      <c r="AB24">
        <v>1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H25">
        <v>1</v>
      </c>
      <c r="J25" s="55"/>
      <c r="O25">
        <v>0.33</v>
      </c>
      <c r="P25">
        <v>0.33</v>
      </c>
      <c r="Q25">
        <v>0.33</v>
      </c>
      <c r="S25" s="55"/>
      <c r="U25">
        <v>0.5</v>
      </c>
      <c r="V25">
        <v>0.5</v>
      </c>
      <c r="W25" s="55"/>
      <c r="Y25">
        <v>0.5</v>
      </c>
      <c r="Z25" s="55">
        <v>0.5</v>
      </c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F26">
        <v>1</v>
      </c>
      <c r="G26">
        <v>0.5</v>
      </c>
      <c r="I26">
        <v>1</v>
      </c>
      <c r="J26" s="55"/>
      <c r="N26">
        <v>0.5</v>
      </c>
      <c r="O26">
        <v>0.5</v>
      </c>
      <c r="S26" s="55"/>
      <c r="U26">
        <v>0.5</v>
      </c>
      <c r="V26">
        <v>0.5</v>
      </c>
      <c r="W26" s="55"/>
      <c r="Y26">
        <v>0.5</v>
      </c>
      <c r="Z26" s="55">
        <v>0.5</v>
      </c>
      <c r="AB26">
        <v>0.5</v>
      </c>
      <c r="AC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F27">
        <v>0.5</v>
      </c>
      <c r="G27">
        <v>0.5</v>
      </c>
      <c r="I27">
        <v>1</v>
      </c>
      <c r="J27" s="55"/>
      <c r="O27">
        <v>0.5</v>
      </c>
      <c r="P27">
        <v>0.5</v>
      </c>
      <c r="S27" s="55"/>
      <c r="V27">
        <v>1</v>
      </c>
      <c r="W27" s="55"/>
      <c r="X27">
        <v>0.5</v>
      </c>
      <c r="Y27">
        <v>0.5</v>
      </c>
      <c r="Z27" s="55"/>
      <c r="AB27">
        <v>1</v>
      </c>
      <c r="AE27" s="55"/>
      <c r="AH27" s="55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D28" s="55">
        <v>1</v>
      </c>
      <c r="F28">
        <v>1</v>
      </c>
      <c r="G28">
        <v>1</v>
      </c>
      <c r="H28">
        <v>0.5</v>
      </c>
      <c r="I28">
        <v>0.5</v>
      </c>
      <c r="J28" s="55"/>
      <c r="O28">
        <v>0.5</v>
      </c>
      <c r="P28">
        <v>0.5</v>
      </c>
      <c r="S28" s="55"/>
      <c r="U28">
        <v>1</v>
      </c>
      <c r="W28" s="55"/>
      <c r="X28">
        <v>1</v>
      </c>
      <c r="Z28" s="55"/>
      <c r="AA28">
        <v>0.5</v>
      </c>
      <c r="AB28">
        <v>0.5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E29">
        <v>1</v>
      </c>
      <c r="J29" s="55"/>
      <c r="N29">
        <v>0.33</v>
      </c>
      <c r="O29">
        <v>0.33</v>
      </c>
      <c r="P29">
        <v>0.33</v>
      </c>
      <c r="S29" s="55"/>
      <c r="U29">
        <v>1</v>
      </c>
      <c r="W29" s="55"/>
      <c r="Y29">
        <v>0.5</v>
      </c>
      <c r="Z29" s="55">
        <v>0.5</v>
      </c>
      <c r="AB29">
        <v>0.5</v>
      </c>
      <c r="AC29">
        <v>0.5</v>
      </c>
      <c r="AE29" s="55"/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E30">
        <v>1</v>
      </c>
      <c r="J30" s="55"/>
      <c r="O30">
        <v>0.5</v>
      </c>
      <c r="P30">
        <v>0.5</v>
      </c>
      <c r="S30" s="55"/>
      <c r="U30">
        <v>1</v>
      </c>
      <c r="W30" s="55"/>
      <c r="X30">
        <v>1</v>
      </c>
      <c r="Z30" s="55"/>
      <c r="AA30">
        <v>1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1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C31">
        <v>1</v>
      </c>
      <c r="D31" s="55"/>
      <c r="F31">
        <v>1</v>
      </c>
      <c r="G31">
        <v>0.5</v>
      </c>
      <c r="H31">
        <v>1</v>
      </c>
      <c r="J31" s="55">
        <v>0.5</v>
      </c>
      <c r="N31">
        <v>0.33</v>
      </c>
      <c r="O31">
        <v>0.33</v>
      </c>
      <c r="P31">
        <v>0.33</v>
      </c>
      <c r="S31" s="55"/>
      <c r="U31">
        <v>1</v>
      </c>
      <c r="W31" s="55"/>
      <c r="Y31">
        <v>0.5</v>
      </c>
      <c r="Z31" s="55">
        <v>0.5</v>
      </c>
      <c r="AB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0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1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F32">
        <v>1</v>
      </c>
      <c r="G32">
        <v>1</v>
      </c>
      <c r="I32">
        <v>1</v>
      </c>
      <c r="J32" s="55"/>
      <c r="O32">
        <v>0.5</v>
      </c>
      <c r="P32">
        <v>0.5</v>
      </c>
      <c r="S32" s="55"/>
      <c r="V32">
        <v>1</v>
      </c>
      <c r="W32" s="55"/>
      <c r="Z32" s="55">
        <v>1</v>
      </c>
      <c r="AB32">
        <v>1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0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1</v>
      </c>
      <c r="D33" s="55"/>
      <c r="F33">
        <v>1</v>
      </c>
      <c r="G33">
        <v>1</v>
      </c>
      <c r="I33">
        <v>1</v>
      </c>
      <c r="J33" s="55"/>
      <c r="M33">
        <v>0.5</v>
      </c>
      <c r="N33">
        <v>0.5</v>
      </c>
      <c r="S33" s="55"/>
      <c r="U33">
        <v>0.5</v>
      </c>
      <c r="V33">
        <v>0.5</v>
      </c>
      <c r="W33" s="55"/>
      <c r="Y33">
        <v>0.5</v>
      </c>
      <c r="Z33" s="55">
        <v>0.5</v>
      </c>
      <c r="AB33">
        <v>0.5</v>
      </c>
      <c r="AC33">
        <v>0.5</v>
      </c>
      <c r="AE33" s="55"/>
      <c r="AF33">
        <v>0.5</v>
      </c>
      <c r="AG33">
        <v>0.5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0</v>
      </c>
      <c r="AW33">
        <f t="shared" si="16"/>
        <v>1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1</v>
      </c>
      <c r="BB33">
        <f t="shared" si="21"/>
        <v>1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1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87</v>
      </c>
      <c r="D34" s="55">
        <v>1</v>
      </c>
      <c r="F34">
        <v>1</v>
      </c>
      <c r="G34">
        <v>0.5</v>
      </c>
      <c r="I34">
        <v>1</v>
      </c>
      <c r="J34" s="55">
        <v>1</v>
      </c>
      <c r="O34">
        <v>0.5</v>
      </c>
      <c r="P34">
        <v>0.5</v>
      </c>
      <c r="S34" s="55"/>
      <c r="V34">
        <v>1</v>
      </c>
      <c r="W34" s="55"/>
      <c r="X34">
        <v>1</v>
      </c>
      <c r="Z34" s="55"/>
      <c r="AA34">
        <v>1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0</v>
      </c>
      <c r="BL34">
        <f t="shared" si="31"/>
        <v>1</v>
      </c>
      <c r="BM34">
        <f t="shared" si="32"/>
        <v>0</v>
      </c>
      <c r="BN34">
        <f t="shared" si="33"/>
        <v>0</v>
      </c>
      <c r="BO34">
        <f t="shared" si="34"/>
        <v>1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28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28</v>
      </c>
      <c r="AR108" s="7">
        <f t="shared" si="91"/>
        <v>28</v>
      </c>
      <c r="AS108" s="7">
        <f t="shared" si="91"/>
        <v>10</v>
      </c>
      <c r="AT108" s="7">
        <f t="shared" si="91"/>
        <v>16</v>
      </c>
      <c r="AU108" s="7">
        <f t="shared" si="91"/>
        <v>15</v>
      </c>
      <c r="AV108" s="7">
        <f t="shared" si="91"/>
        <v>9</v>
      </c>
      <c r="AW108" s="7">
        <f t="shared" si="91"/>
        <v>13</v>
      </c>
      <c r="AX108" s="7">
        <f t="shared" si="91"/>
        <v>7</v>
      </c>
      <c r="AY108" s="7">
        <f t="shared" si="91"/>
        <v>0</v>
      </c>
      <c r="AZ108" s="7">
        <f t="shared" si="91"/>
        <v>0</v>
      </c>
      <c r="BA108" s="7">
        <f t="shared" si="91"/>
        <v>3</v>
      </c>
      <c r="BB108" s="7">
        <f t="shared" si="91"/>
        <v>10</v>
      </c>
      <c r="BC108" s="7">
        <f t="shared" si="91"/>
        <v>21</v>
      </c>
      <c r="BD108" s="7">
        <f t="shared" si="91"/>
        <v>23</v>
      </c>
      <c r="BE108" s="7">
        <f t="shared" si="91"/>
        <v>13</v>
      </c>
      <c r="BF108" s="7">
        <f t="shared" si="91"/>
        <v>3</v>
      </c>
      <c r="BG108" s="7">
        <f t="shared" si="91"/>
        <v>0</v>
      </c>
      <c r="BH108" s="7">
        <f t="shared" si="91"/>
        <v>0</v>
      </c>
      <c r="BI108" s="7">
        <f t="shared" si="91"/>
        <v>16</v>
      </c>
      <c r="BJ108" s="7">
        <f t="shared" si="91"/>
        <v>16</v>
      </c>
      <c r="BK108" s="7">
        <f t="shared" si="91"/>
        <v>6</v>
      </c>
      <c r="BL108" s="7">
        <f t="shared" si="91"/>
        <v>8</v>
      </c>
      <c r="BM108" s="7">
        <f t="shared" si="91"/>
        <v>20</v>
      </c>
      <c r="BN108" s="7">
        <f t="shared" si="91"/>
        <v>15</v>
      </c>
      <c r="BO108" s="7">
        <f t="shared" si="91"/>
        <v>4</v>
      </c>
      <c r="BP108" s="7">
        <f t="shared" si="91"/>
        <v>22</v>
      </c>
      <c r="BQ108" s="7">
        <f t="shared" si="91"/>
        <v>14</v>
      </c>
      <c r="BR108" s="7">
        <f t="shared" si="91"/>
        <v>0</v>
      </c>
      <c r="BS108" s="7">
        <f t="shared" si="91"/>
        <v>0</v>
      </c>
      <c r="BT108" s="7">
        <f t="shared" si="91"/>
        <v>9</v>
      </c>
      <c r="BU108" s="7">
        <f t="shared" si="91"/>
        <v>27</v>
      </c>
      <c r="BV108" s="7">
        <f t="shared" si="91"/>
        <v>11</v>
      </c>
      <c r="BW108" s="8" t="s">
        <v>39</v>
      </c>
      <c r="BX108" s="8">
        <f>SUM(BX7:BX107)</f>
        <v>28</v>
      </c>
      <c r="BY108" s="8">
        <f aca="true" t="shared" si="92" ref="BY108:CD108">SUM(BY7:BY107)</f>
        <v>28</v>
      </c>
      <c r="BZ108" s="8">
        <f t="shared" si="92"/>
        <v>28</v>
      </c>
      <c r="CA108" s="8">
        <f t="shared" si="92"/>
        <v>28</v>
      </c>
      <c r="CB108" s="8">
        <f t="shared" si="92"/>
        <v>28</v>
      </c>
      <c r="CC108" s="8">
        <f t="shared" si="92"/>
        <v>28</v>
      </c>
      <c r="CD108" s="8">
        <f t="shared" si="92"/>
        <v>28</v>
      </c>
    </row>
    <row r="109" spans="1:40" ht="12.75">
      <c r="A109" s="7"/>
      <c r="B109" s="57" t="s">
        <v>40</v>
      </c>
      <c r="C109" s="8"/>
      <c r="D109" s="59">
        <f>SUM(D7:D107)</f>
        <v>6.5</v>
      </c>
      <c r="E109" s="1">
        <f aca="true" t="shared" si="93" ref="E109:AH109">SUM(E7:E107)</f>
        <v>9.5</v>
      </c>
      <c r="F109" s="1">
        <f>SUM(F7:F107)</f>
        <v>15.5</v>
      </c>
      <c r="G109" s="1">
        <f t="shared" si="93"/>
        <v>11</v>
      </c>
      <c r="H109" s="1">
        <f t="shared" si="93"/>
        <v>7</v>
      </c>
      <c r="I109" s="1">
        <f t="shared" si="93"/>
        <v>11.5</v>
      </c>
      <c r="J109" s="59">
        <f t="shared" si="93"/>
        <v>6</v>
      </c>
      <c r="K109" s="1">
        <f t="shared" si="93"/>
        <v>0</v>
      </c>
      <c r="L109" s="1">
        <f t="shared" si="93"/>
        <v>0</v>
      </c>
      <c r="M109" s="1">
        <f t="shared" si="93"/>
        <v>1.5</v>
      </c>
      <c r="N109" s="1">
        <f t="shared" si="93"/>
        <v>3.9800000000000004</v>
      </c>
      <c r="O109" s="1">
        <f t="shared" si="93"/>
        <v>7.790000000000001</v>
      </c>
      <c r="P109" s="1">
        <f t="shared" si="93"/>
        <v>8.620000000000001</v>
      </c>
      <c r="Q109" s="1">
        <f t="shared" si="93"/>
        <v>5.140000000000001</v>
      </c>
      <c r="R109" s="1">
        <f t="shared" si="93"/>
        <v>0.8300000000000001</v>
      </c>
      <c r="S109" s="59">
        <f t="shared" si="93"/>
        <v>0</v>
      </c>
      <c r="T109" s="1">
        <f t="shared" si="93"/>
        <v>0</v>
      </c>
      <c r="U109" s="1">
        <f t="shared" si="93"/>
        <v>13.5</v>
      </c>
      <c r="V109" s="1">
        <f t="shared" si="93"/>
        <v>11</v>
      </c>
      <c r="W109" s="59">
        <f t="shared" si="93"/>
        <v>3.5</v>
      </c>
      <c r="X109" s="1">
        <f t="shared" si="93"/>
        <v>6.5</v>
      </c>
      <c r="Y109" s="1">
        <f t="shared" si="93"/>
        <v>12.5</v>
      </c>
      <c r="Z109" s="59">
        <f t="shared" si="93"/>
        <v>9</v>
      </c>
      <c r="AA109" s="1">
        <f t="shared" si="93"/>
        <v>3.5</v>
      </c>
      <c r="AB109" s="1">
        <f t="shared" si="93"/>
        <v>16</v>
      </c>
      <c r="AC109" s="1">
        <f t="shared" si="93"/>
        <v>8.5</v>
      </c>
      <c r="AD109" s="1">
        <f t="shared" si="93"/>
        <v>0</v>
      </c>
      <c r="AE109" s="59">
        <f t="shared" si="93"/>
        <v>0</v>
      </c>
      <c r="AF109" s="1">
        <f t="shared" si="93"/>
        <v>4.33</v>
      </c>
      <c r="AG109" s="1">
        <f t="shared" si="93"/>
        <v>17.83</v>
      </c>
      <c r="AH109" s="59">
        <f t="shared" si="93"/>
        <v>5.83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28</v>
      </c>
      <c r="E110" s="1">
        <f>BY108</f>
        <v>28</v>
      </c>
      <c r="F110" s="1">
        <f>BY108</f>
        <v>28</v>
      </c>
      <c r="G110" s="1">
        <f>BY108</f>
        <v>28</v>
      </c>
      <c r="H110" s="1">
        <f>BY108</f>
        <v>28</v>
      </c>
      <c r="I110" s="1">
        <f>BY108</f>
        <v>28</v>
      </c>
      <c r="J110" s="59">
        <f>BY108</f>
        <v>28</v>
      </c>
      <c r="K110" s="2">
        <f>BZ108</f>
        <v>28</v>
      </c>
      <c r="L110" s="2">
        <f>BZ108</f>
        <v>28</v>
      </c>
      <c r="M110" s="2">
        <f>BZ108</f>
        <v>28</v>
      </c>
      <c r="N110" s="2">
        <f>BZ108</f>
        <v>28</v>
      </c>
      <c r="O110" s="2">
        <f>BZ108</f>
        <v>28</v>
      </c>
      <c r="P110" s="2">
        <f>BZ108</f>
        <v>28</v>
      </c>
      <c r="Q110" s="2">
        <f>BZ108</f>
        <v>28</v>
      </c>
      <c r="R110" s="2">
        <f>BZ108</f>
        <v>28</v>
      </c>
      <c r="S110" s="60">
        <f>BZ108</f>
        <v>28</v>
      </c>
      <c r="T110" s="3">
        <f>CA108</f>
        <v>28</v>
      </c>
      <c r="U110" s="3">
        <f>CA108</f>
        <v>28</v>
      </c>
      <c r="V110" s="3">
        <f>CA108</f>
        <v>28</v>
      </c>
      <c r="W110" s="61">
        <f>CA108</f>
        <v>28</v>
      </c>
      <c r="X110" s="8">
        <f>CB108</f>
        <v>28</v>
      </c>
      <c r="Y110" s="8">
        <f>CB108</f>
        <v>28</v>
      </c>
      <c r="Z110" s="57">
        <f>CB108</f>
        <v>28</v>
      </c>
      <c r="AA110" s="5">
        <f>CC108</f>
        <v>28</v>
      </c>
      <c r="AB110" s="5">
        <f>CC108</f>
        <v>28</v>
      </c>
      <c r="AC110" s="5">
        <f>CC108</f>
        <v>28</v>
      </c>
      <c r="AD110" s="5">
        <f>CC108</f>
        <v>28</v>
      </c>
      <c r="AE110" s="63">
        <f>CC108</f>
        <v>28</v>
      </c>
      <c r="AF110" s="6">
        <f>CD108</f>
        <v>28</v>
      </c>
      <c r="AG110" s="6">
        <f>CD108</f>
        <v>28</v>
      </c>
      <c r="AH110" s="64">
        <f>CD108</f>
        <v>28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196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23.214285714285715</v>
      </c>
      <c r="E112" s="47">
        <f>(E109/BY108)*100</f>
        <v>33.92857142857143</v>
      </c>
      <c r="F112" s="47">
        <f>(F109/BY108)*100</f>
        <v>55.35714285714286</v>
      </c>
      <c r="G112" s="47">
        <f>(G109/BY108)*100</f>
        <v>39.285714285714285</v>
      </c>
      <c r="H112" s="47">
        <f>(H109/BY108)*100</f>
        <v>25</v>
      </c>
      <c r="I112" s="47">
        <f>(I109/BY108)*100</f>
        <v>41.07142857142857</v>
      </c>
      <c r="J112" s="47">
        <f>(J109/BY108)*100</f>
        <v>21.428571428571427</v>
      </c>
      <c r="K112" s="47">
        <f>(K109/BZ108)*100</f>
        <v>0</v>
      </c>
      <c r="L112" s="47">
        <f>(L109/BZ108)*100</f>
        <v>0</v>
      </c>
      <c r="M112" s="47">
        <f>(M109/BZ108)*100</f>
        <v>5.357142857142857</v>
      </c>
      <c r="N112" s="47">
        <f>(N109/BZ108)*100</f>
        <v>14.214285714285715</v>
      </c>
      <c r="O112" s="47">
        <f>(O109/BZ108)*100</f>
        <v>27.821428571428577</v>
      </c>
      <c r="P112" s="47">
        <f>(P109/BZ108)*100</f>
        <v>30.78571428571429</v>
      </c>
      <c r="Q112" s="47">
        <f>(Q109/BZ108)*100</f>
        <v>18.357142857142858</v>
      </c>
      <c r="R112" s="47">
        <f>(R109/BZ108)*100</f>
        <v>2.9642857142857144</v>
      </c>
      <c r="S112" s="47">
        <f>(S109/BZ108)*100</f>
        <v>0</v>
      </c>
      <c r="T112" s="47">
        <f>(T109/CA108)*100</f>
        <v>0</v>
      </c>
      <c r="U112" s="47">
        <f>(U109/CA108)*100</f>
        <v>48.214285714285715</v>
      </c>
      <c r="V112" s="47">
        <f>(V109/CA108)*100</f>
        <v>39.285714285714285</v>
      </c>
      <c r="W112" s="47">
        <f>(W109/CA108)*100</f>
        <v>12.5</v>
      </c>
      <c r="X112" s="47">
        <f>(X109/CB108)*100</f>
        <v>23.214285714285715</v>
      </c>
      <c r="Y112" s="47">
        <f>(Y109/CB108)*100</f>
        <v>44.642857142857146</v>
      </c>
      <c r="Z112" s="47">
        <f>(Z109/CB108)*100</f>
        <v>32.142857142857146</v>
      </c>
      <c r="AA112" s="47">
        <f>(AA109/CC108)*100</f>
        <v>12.5</v>
      </c>
      <c r="AB112" s="47">
        <f>(AB109/CC108)*100</f>
        <v>57.14285714285714</v>
      </c>
      <c r="AC112" s="47">
        <f>(AC109/CC108)*100</f>
        <v>30.357142857142854</v>
      </c>
      <c r="AD112" s="47">
        <f>(AD109/CC108)*100</f>
        <v>0</v>
      </c>
      <c r="AE112" s="47">
        <f>(AE109/CC108)*100</f>
        <v>0</v>
      </c>
      <c r="AF112" s="47">
        <f>(AF109/CD108)*100</f>
        <v>15.464285714285714</v>
      </c>
      <c r="AG112" s="47">
        <f>(AG109/CD108)*100</f>
        <v>63.678571428571416</v>
      </c>
      <c r="AH112" s="47">
        <f>(AH109/CD108)*100</f>
        <v>20.821428571428573</v>
      </c>
      <c r="AP112" t="s">
        <v>55</v>
      </c>
      <c r="AQ112">
        <f>AQ108*7</f>
        <v>196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