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40" yWindow="65276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<sst xmlns="http://schemas.openxmlformats.org/spreadsheetml/2006/main" count="121" uniqueCount="89">
  <si>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</si>
  <si>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</si>
  <si>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</si>
  <si>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</si>
  <si>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</si>
  <si>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</si>
  <si>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</si>
  <si>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</si>
  <si>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</si>
  <si>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</si>
  <si>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</si>
  <si>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</si>
  <si>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</si>
  <si>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</si>
  <si>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</si>
  <si>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</si>
  <si>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</si>
  <si>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</si>
  <si>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</si>
  <si>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</si>
  <si>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</si>
  <si>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</si>
  <si>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</si>
  <si>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</si>
  <si>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</si>
  <si>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</si>
  <si>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</si>
  <si>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</si>
  <si>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</si>
  <si>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</si>
  <si>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</si>
  <si>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</si>
  <si>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</si>
  <si>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</si>
  <si>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</si>
  <si>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</si>
  <si>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</si>
  <si>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</si>
  <si>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</si>
  <si>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</si>
  <si>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</si>
  <si>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</si>
  <si>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</si>
  <si>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</si>
  <si>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</si>
  <si>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</si>
  <si>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</si>
  <si>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</si>
  <si>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</si>
  <si>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</si>
  <si>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</si>
  <si>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</si>
  <si>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</si>
  <si>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</si>
  <si>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</si>
  <si>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</si>
  <si>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</si>
  <si>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</si>
  <si>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</si>
  <si>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Ledum 4042 EV</t>
  </si>
  <si>
    <t>Vaccinium 4043</t>
  </si>
  <si>
    <t>Betula nana 4044</t>
  </si>
  <si>
    <t>Spiraea 4045</t>
  </si>
  <si>
    <t>Salix 4046</t>
  </si>
  <si>
    <t>Vaccinium 4047</t>
  </si>
  <si>
    <t>Betula papyrif. 4048,59</t>
  </si>
  <si>
    <t>Menziesia 4049</t>
  </si>
  <si>
    <t>Cassiope 4050 EV</t>
  </si>
  <si>
    <t>Vaccinium 4051</t>
  </si>
  <si>
    <t>Ribes 4052</t>
  </si>
  <si>
    <t>Rubus 4053</t>
  </si>
  <si>
    <t>Oplopanax 4054</t>
  </si>
  <si>
    <t>Alnus crispa 4055</t>
  </si>
  <si>
    <t>Sambucus 4056</t>
  </si>
  <si>
    <t>Vaccinium 4057</t>
  </si>
  <si>
    <t>Salix 4058</t>
  </si>
  <si>
    <t>Populus 4060</t>
  </si>
  <si>
    <t>Salix 4061</t>
  </si>
  <si>
    <t>Rosa 4062</t>
  </si>
  <si>
    <t>Alnus tenuif. 4063</t>
  </si>
  <si>
    <t>Salix 4064</t>
  </si>
  <si>
    <t>Salix 4065</t>
  </si>
  <si>
    <t>Linnaea 4066 EV</t>
  </si>
  <si>
    <t>JAW</t>
  </si>
  <si>
    <t>Homer, Alaska</t>
  </si>
  <si>
    <t>59°38.4'N</t>
  </si>
  <si>
    <t>151°28.8'W</t>
  </si>
  <si>
    <t>5-15 m</t>
  </si>
  <si>
    <t>15.08.1991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</si>
</sst>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AQ3" sqref="AQ3:AQ53"/>
      <selection pane="topRight" activeCell="CA2" sqref="CA2"/>
      <selection pane="bottomLeft" activeCell="A48" sqref="A48"/>
      <selection pane="bottomRight" activeCell="P44" sqref="P44"/>
      <selection pane="topLeft" activeCell="B3" sqref="B3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83</v>
      </c>
      <c r="B3" s="49" t="s">
        <v>84</v>
      </c>
      <c r="C3" s="49"/>
      <c r="D3" s="50" t="s">
        <v>85</v>
      </c>
      <c r="E3" s="51" t="s">
        <v>86</v>
      </c>
      <c r="F3" s="50" t="s">
        <v>87</v>
      </c>
      <c r="G3" s="52" t="s">
        <v>88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E7">
        <v>1</v>
      </c>
      <c r="J7" s="58"/>
      <c r="K7">
        <v>0.33</v>
      </c>
      <c r="L7">
        <v>0.33</v>
      </c>
      <c r="M7">
        <v>0.33</v>
      </c>
      <c r="S7" s="58"/>
      <c r="U7">
        <v>1</v>
      </c>
      <c r="W7" s="58"/>
      <c r="Y7">
        <v>1</v>
      </c>
      <c r="Z7" s="58"/>
      <c r="AD7">
        <v>0.5</v>
      </c>
      <c r="AE7" s="58">
        <v>0.5</v>
      </c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1</v>
      </c>
      <c r="AZ7">
        <f aca="true" t="shared" si="2" ref="AZ7:BG7">IF(L7&gt;0,1,0)</f>
        <v>1</v>
      </c>
      <c r="BA7">
        <f t="shared" si="2"/>
        <v>1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E8">
        <v>0.5</v>
      </c>
      <c r="F8">
        <v>0.25</v>
      </c>
      <c r="H8">
        <v>0.5</v>
      </c>
      <c r="J8" s="55"/>
      <c r="L8">
        <v>0.5</v>
      </c>
      <c r="M8">
        <v>0.5</v>
      </c>
      <c r="S8" s="55"/>
      <c r="T8">
        <v>1</v>
      </c>
      <c r="U8">
        <v>1</v>
      </c>
      <c r="W8" s="55"/>
      <c r="Y8">
        <v>1</v>
      </c>
      <c r="Z8" s="55"/>
      <c r="AB8">
        <v>0.5</v>
      </c>
      <c r="AC8">
        <v>0.5</v>
      </c>
      <c r="AE8" s="55"/>
      <c r="AF8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1</v>
      </c>
      <c r="BA8">
        <f aca="true" t="shared" si="20" ref="BA8:BA71">IF(M8&gt;0,1,0)</f>
        <v>1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F9">
        <v>1</v>
      </c>
      <c r="G9">
        <v>1</v>
      </c>
      <c r="H9">
        <v>1</v>
      </c>
      <c r="J9" s="55">
        <v>0.5</v>
      </c>
      <c r="M9">
        <v>0.33</v>
      </c>
      <c r="N9">
        <v>0.33</v>
      </c>
      <c r="O9">
        <v>0.33</v>
      </c>
      <c r="S9" s="55"/>
      <c r="U9">
        <v>1</v>
      </c>
      <c r="W9" s="55"/>
      <c r="X9">
        <v>0.5</v>
      </c>
      <c r="Y9">
        <v>0.5</v>
      </c>
      <c r="Z9" s="55"/>
      <c r="AA9">
        <v>0.5</v>
      </c>
      <c r="AB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1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F10">
        <v>0.5</v>
      </c>
      <c r="G10">
        <v>0.5</v>
      </c>
      <c r="H10">
        <v>0.5</v>
      </c>
      <c r="I10">
        <v>0.5</v>
      </c>
      <c r="J10" s="55">
        <v>1</v>
      </c>
      <c r="L10">
        <v>0.25</v>
      </c>
      <c r="M10">
        <v>0.25</v>
      </c>
      <c r="N10">
        <v>0.25</v>
      </c>
      <c r="O10">
        <v>0.25</v>
      </c>
      <c r="S10" s="55"/>
      <c r="U10">
        <v>1</v>
      </c>
      <c r="W10" s="55"/>
      <c r="X10">
        <v>0.5</v>
      </c>
      <c r="Y10">
        <v>0.5</v>
      </c>
      <c r="Z10" s="55"/>
      <c r="AB10">
        <v>0.5</v>
      </c>
      <c r="AC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F11">
        <v>0.5</v>
      </c>
      <c r="G11">
        <v>0.5</v>
      </c>
      <c r="H11">
        <v>1</v>
      </c>
      <c r="J11" s="55"/>
      <c r="M11">
        <v>0.25</v>
      </c>
      <c r="N11">
        <v>0.25</v>
      </c>
      <c r="O11">
        <v>0.25</v>
      </c>
      <c r="P11">
        <v>0.25</v>
      </c>
      <c r="S11" s="55"/>
      <c r="V11">
        <v>0.5</v>
      </c>
      <c r="W11" s="55">
        <v>0.5</v>
      </c>
      <c r="X11">
        <v>0.5</v>
      </c>
      <c r="Y11">
        <v>0.5</v>
      </c>
      <c r="Z11" s="55"/>
      <c r="AC11">
        <v>0.5</v>
      </c>
      <c r="AD11">
        <v>0.5</v>
      </c>
      <c r="AE11" s="55"/>
      <c r="AF11">
        <v>0.33</v>
      </c>
      <c r="AG11">
        <v>0.33</v>
      </c>
      <c r="AH11" s="55">
        <v>0.33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1</v>
      </c>
      <c r="J12" s="55"/>
      <c r="K12">
        <v>0.25</v>
      </c>
      <c r="L12">
        <v>0.25</v>
      </c>
      <c r="M12">
        <v>0.25</v>
      </c>
      <c r="N12">
        <v>0.25</v>
      </c>
      <c r="S12" s="55"/>
      <c r="U12">
        <v>0.5</v>
      </c>
      <c r="V12">
        <v>0.5</v>
      </c>
      <c r="W12" s="55"/>
      <c r="Y12">
        <v>0.5</v>
      </c>
      <c r="Z12" s="55">
        <v>0.5</v>
      </c>
      <c r="AB12">
        <v>0.5</v>
      </c>
      <c r="AC12">
        <v>0.5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1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1</v>
      </c>
      <c r="G13">
        <v>1</v>
      </c>
      <c r="I13">
        <v>1</v>
      </c>
      <c r="J13" s="55">
        <v>1</v>
      </c>
      <c r="N13">
        <v>0.33</v>
      </c>
      <c r="O13">
        <v>0.33</v>
      </c>
      <c r="P13">
        <v>0.33</v>
      </c>
      <c r="S13" s="55"/>
      <c r="V13">
        <v>0.5</v>
      </c>
      <c r="W13" s="55">
        <v>0.5</v>
      </c>
      <c r="X13">
        <v>0.5</v>
      </c>
      <c r="Y13">
        <v>0.5</v>
      </c>
      <c r="Z13" s="55"/>
      <c r="AB13">
        <v>1</v>
      </c>
      <c r="AE13" s="55"/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F14">
        <v>1</v>
      </c>
      <c r="G14">
        <v>0.5</v>
      </c>
      <c r="H14">
        <v>1</v>
      </c>
      <c r="J14" s="55"/>
      <c r="L14">
        <v>0.25</v>
      </c>
      <c r="M14">
        <v>0.25</v>
      </c>
      <c r="N14">
        <v>0.25</v>
      </c>
      <c r="O14">
        <v>0.25</v>
      </c>
      <c r="S14" s="55"/>
      <c r="U14">
        <v>0.5</v>
      </c>
      <c r="V14">
        <v>0.5</v>
      </c>
      <c r="W14" s="55"/>
      <c r="Y14">
        <v>1</v>
      </c>
      <c r="Z14" s="55"/>
      <c r="AC14">
        <v>0.5</v>
      </c>
      <c r="AD14">
        <v>0.5</v>
      </c>
      <c r="AE14" s="55"/>
      <c r="AF14">
        <v>0.33</v>
      </c>
      <c r="AG14">
        <v>0.33</v>
      </c>
      <c r="AH14" s="55">
        <v>0.33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1</v>
      </c>
      <c r="BA14">
        <f t="shared" si="20"/>
        <v>1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1</v>
      </c>
      <c r="J15" s="55"/>
      <c r="K15">
        <v>1</v>
      </c>
      <c r="S15" s="55"/>
      <c r="U15">
        <v>1</v>
      </c>
      <c r="W15" s="55"/>
      <c r="Y15">
        <v>1</v>
      </c>
      <c r="Z15" s="55"/>
      <c r="AD15">
        <v>0.5</v>
      </c>
      <c r="AE15" s="55">
        <v>0.5</v>
      </c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1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0.5</v>
      </c>
      <c r="H16">
        <v>0.5</v>
      </c>
      <c r="J16" s="55"/>
      <c r="L16">
        <v>0.25</v>
      </c>
      <c r="M16">
        <v>0.25</v>
      </c>
      <c r="N16">
        <v>0.25</v>
      </c>
      <c r="O16">
        <v>0.25</v>
      </c>
      <c r="S16" s="55"/>
      <c r="U16">
        <v>1</v>
      </c>
      <c r="W16" s="55"/>
      <c r="Y16">
        <v>1</v>
      </c>
      <c r="Z16" s="55"/>
      <c r="AB16">
        <v>0.5</v>
      </c>
      <c r="AC16">
        <v>0.5</v>
      </c>
      <c r="AE16" s="55"/>
      <c r="AF16">
        <v>0.33</v>
      </c>
      <c r="AG16">
        <v>0.33</v>
      </c>
      <c r="AH16" s="55">
        <v>0.33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D17" s="55">
        <v>1</v>
      </c>
      <c r="F17">
        <v>1</v>
      </c>
      <c r="G17">
        <v>1</v>
      </c>
      <c r="H17">
        <v>0.5</v>
      </c>
      <c r="I17">
        <v>0.5</v>
      </c>
      <c r="J17" s="55">
        <v>0.5</v>
      </c>
      <c r="O17">
        <v>0.5</v>
      </c>
      <c r="P17">
        <v>0.5</v>
      </c>
      <c r="S17" s="55"/>
      <c r="V17">
        <v>1</v>
      </c>
      <c r="W17" s="55"/>
      <c r="X17">
        <v>1</v>
      </c>
      <c r="Z17" s="55"/>
      <c r="AA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0.5</v>
      </c>
      <c r="D18" s="55">
        <v>0.5</v>
      </c>
      <c r="F18">
        <v>1</v>
      </c>
      <c r="G18">
        <v>1</v>
      </c>
      <c r="I18">
        <v>1</v>
      </c>
      <c r="J18" s="55">
        <v>1</v>
      </c>
      <c r="N18">
        <v>0.25</v>
      </c>
      <c r="O18">
        <v>0.25</v>
      </c>
      <c r="P18">
        <v>0.25</v>
      </c>
      <c r="Q18">
        <v>0.25</v>
      </c>
      <c r="S18" s="55"/>
      <c r="V18">
        <v>0.5</v>
      </c>
      <c r="W18" s="55">
        <v>0.5</v>
      </c>
      <c r="X18">
        <v>0.5</v>
      </c>
      <c r="Y18">
        <v>0.5</v>
      </c>
      <c r="Z18" s="55"/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1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D19" s="55">
        <v>1</v>
      </c>
      <c r="F19">
        <v>1</v>
      </c>
      <c r="G19">
        <v>1</v>
      </c>
      <c r="I19">
        <v>1</v>
      </c>
      <c r="J19" s="55">
        <v>1</v>
      </c>
      <c r="Q19">
        <v>0.33</v>
      </c>
      <c r="R19">
        <v>0.33</v>
      </c>
      <c r="S19" s="55">
        <v>0.33</v>
      </c>
      <c r="V19">
        <v>0.5</v>
      </c>
      <c r="W19" s="55">
        <v>0.5</v>
      </c>
      <c r="X19">
        <v>1</v>
      </c>
      <c r="Z19" s="55"/>
      <c r="AA19">
        <v>1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1</v>
      </c>
      <c r="BF19">
        <f t="shared" si="25"/>
        <v>1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1</v>
      </c>
      <c r="BP19">
        <f t="shared" si="35"/>
        <v>0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F20">
        <v>1</v>
      </c>
      <c r="G20">
        <v>1</v>
      </c>
      <c r="I20">
        <v>1</v>
      </c>
      <c r="J20" s="55">
        <v>1</v>
      </c>
      <c r="O20">
        <v>0.2</v>
      </c>
      <c r="P20">
        <v>0.2</v>
      </c>
      <c r="Q20">
        <v>0.2</v>
      </c>
      <c r="R20">
        <v>0.2</v>
      </c>
      <c r="S20" s="55">
        <v>0.2</v>
      </c>
      <c r="V20">
        <v>1</v>
      </c>
      <c r="W20" s="55"/>
      <c r="X20">
        <v>0.5</v>
      </c>
      <c r="Y20">
        <v>0.5</v>
      </c>
      <c r="Z20" s="55"/>
      <c r="AB20">
        <v>1</v>
      </c>
      <c r="AE20" s="55"/>
      <c r="AH20" s="55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F21">
        <v>1</v>
      </c>
      <c r="G21">
        <v>1</v>
      </c>
      <c r="I21">
        <v>1</v>
      </c>
      <c r="J21" s="55">
        <v>1</v>
      </c>
      <c r="O21">
        <v>0.25</v>
      </c>
      <c r="P21">
        <v>0.25</v>
      </c>
      <c r="Q21">
        <v>0.25</v>
      </c>
      <c r="R21">
        <v>0.25</v>
      </c>
      <c r="S21" s="55"/>
      <c r="W21" s="55">
        <v>1</v>
      </c>
      <c r="Y21">
        <v>0.5</v>
      </c>
      <c r="Z21" s="55">
        <v>0.5</v>
      </c>
      <c r="AB21">
        <v>0.5</v>
      </c>
      <c r="AC21">
        <v>0.5</v>
      </c>
      <c r="AE21" s="55"/>
      <c r="AF21">
        <v>0.33</v>
      </c>
      <c r="AG21">
        <v>0.33</v>
      </c>
      <c r="AH21" s="55">
        <v>0.33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H22">
        <v>1</v>
      </c>
      <c r="J22" s="55"/>
      <c r="L22">
        <v>0.33</v>
      </c>
      <c r="M22">
        <v>0.33</v>
      </c>
      <c r="N22">
        <v>0.33</v>
      </c>
      <c r="S22" s="55"/>
      <c r="U22">
        <v>1</v>
      </c>
      <c r="W22" s="55"/>
      <c r="Y22">
        <v>1</v>
      </c>
      <c r="Z22" s="55"/>
      <c r="AB22">
        <v>0.5</v>
      </c>
      <c r="AC22">
        <v>0.5</v>
      </c>
      <c r="AE22" s="55"/>
      <c r="AF22">
        <v>0.33</v>
      </c>
      <c r="AG22">
        <v>0.33</v>
      </c>
      <c r="AH22" s="55">
        <v>0.33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1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E23">
        <v>0.5</v>
      </c>
      <c r="H23">
        <v>0.5</v>
      </c>
      <c r="J23" s="55"/>
      <c r="M23">
        <v>0.25</v>
      </c>
      <c r="N23">
        <v>0.25</v>
      </c>
      <c r="O23">
        <v>0.25</v>
      </c>
      <c r="P23">
        <v>0.25</v>
      </c>
      <c r="S23" s="55"/>
      <c r="V23">
        <v>0.5</v>
      </c>
      <c r="W23" s="55">
        <v>0.5</v>
      </c>
      <c r="Z23" s="55">
        <v>1</v>
      </c>
      <c r="AC23">
        <v>1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F24">
        <v>0.5</v>
      </c>
      <c r="G24">
        <v>0.5</v>
      </c>
      <c r="H24">
        <v>1</v>
      </c>
      <c r="J24" s="55"/>
      <c r="O24">
        <v>0.2</v>
      </c>
      <c r="P24">
        <v>0.2</v>
      </c>
      <c r="Q24">
        <v>0.2</v>
      </c>
      <c r="R24">
        <v>0.2</v>
      </c>
      <c r="S24" s="55">
        <v>0.2</v>
      </c>
      <c r="V24">
        <v>0.5</v>
      </c>
      <c r="W24" s="55">
        <v>0.5</v>
      </c>
      <c r="X24">
        <v>1</v>
      </c>
      <c r="Z24" s="55"/>
      <c r="AB24">
        <v>1</v>
      </c>
      <c r="AE24" s="55"/>
      <c r="AH24" s="55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1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E25">
        <v>1</v>
      </c>
      <c r="J25" s="55"/>
      <c r="M25">
        <v>0.25</v>
      </c>
      <c r="N25">
        <v>0.25</v>
      </c>
      <c r="O25">
        <v>0.25</v>
      </c>
      <c r="P25">
        <v>0.25</v>
      </c>
      <c r="S25" s="55"/>
      <c r="V25">
        <v>1</v>
      </c>
      <c r="W25" s="55"/>
      <c r="Y25">
        <v>0.5</v>
      </c>
      <c r="Z25" s="55">
        <v>0.5</v>
      </c>
      <c r="AC25">
        <v>0.33</v>
      </c>
      <c r="AD25">
        <v>0.33</v>
      </c>
      <c r="AE25" s="55">
        <v>0.33</v>
      </c>
      <c r="AF25">
        <v>0.33</v>
      </c>
      <c r="AG25">
        <v>0.33</v>
      </c>
      <c r="AH25" s="55">
        <v>0.33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1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1</v>
      </c>
      <c r="G26">
        <v>1</v>
      </c>
      <c r="I26">
        <v>1</v>
      </c>
      <c r="J26" s="55">
        <v>1</v>
      </c>
      <c r="M26">
        <v>0.33</v>
      </c>
      <c r="N26">
        <v>0.33</v>
      </c>
      <c r="O26">
        <v>0.33</v>
      </c>
      <c r="S26" s="55"/>
      <c r="U26">
        <v>0.5</v>
      </c>
      <c r="V26">
        <v>0.5</v>
      </c>
      <c r="W26" s="55"/>
      <c r="Y26">
        <v>1</v>
      </c>
      <c r="Z26" s="55"/>
      <c r="AB26">
        <v>0.5</v>
      </c>
      <c r="AC26">
        <v>0.5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F27">
        <v>1</v>
      </c>
      <c r="G27">
        <v>1</v>
      </c>
      <c r="H27">
        <v>0.5</v>
      </c>
      <c r="I27">
        <v>0.5</v>
      </c>
      <c r="J27" s="55">
        <v>1</v>
      </c>
      <c r="O27">
        <v>0.33</v>
      </c>
      <c r="P27">
        <v>0.33</v>
      </c>
      <c r="Q27">
        <v>0.33</v>
      </c>
      <c r="S27" s="55"/>
      <c r="U27">
        <v>0.5</v>
      </c>
      <c r="V27">
        <v>0.5</v>
      </c>
      <c r="W27" s="55"/>
      <c r="X27">
        <v>0.5</v>
      </c>
      <c r="Y27">
        <v>0.5</v>
      </c>
      <c r="Z27" s="55"/>
      <c r="AB27">
        <v>1</v>
      </c>
      <c r="AE27" s="55"/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E28">
        <v>1</v>
      </c>
      <c r="J28" s="55"/>
      <c r="M28">
        <v>0.2</v>
      </c>
      <c r="N28">
        <v>0.2</v>
      </c>
      <c r="O28">
        <v>0.2</v>
      </c>
      <c r="P28">
        <v>0.2</v>
      </c>
      <c r="Q28">
        <v>0.2</v>
      </c>
      <c r="S28" s="55"/>
      <c r="U28">
        <v>0.5</v>
      </c>
      <c r="V28">
        <v>0.5</v>
      </c>
      <c r="W28" s="55"/>
      <c r="Y28">
        <v>0.5</v>
      </c>
      <c r="Z28" s="55">
        <v>0.5</v>
      </c>
      <c r="AC28">
        <v>0.5</v>
      </c>
      <c r="AD28">
        <v>0.5</v>
      </c>
      <c r="AE28" s="55"/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1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1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H29">
        <v>1</v>
      </c>
      <c r="J29" s="55"/>
      <c r="M29">
        <v>0.33</v>
      </c>
      <c r="N29">
        <v>0.33</v>
      </c>
      <c r="O29">
        <v>0.33</v>
      </c>
      <c r="S29" s="55"/>
      <c r="V29">
        <v>0.5</v>
      </c>
      <c r="W29" s="55">
        <v>0.5</v>
      </c>
      <c r="X29">
        <v>0.5</v>
      </c>
      <c r="Y29">
        <v>0.5</v>
      </c>
      <c r="Z29" s="55"/>
      <c r="AB29">
        <v>0.5</v>
      </c>
      <c r="AC29">
        <v>0.5</v>
      </c>
      <c r="AE29" s="55"/>
      <c r="AF29">
        <v>0.33</v>
      </c>
      <c r="AG29">
        <v>0.33</v>
      </c>
      <c r="AH29" s="55">
        <v>0.33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G30">
        <v>0.5</v>
      </c>
      <c r="H30">
        <v>1</v>
      </c>
      <c r="J30" s="55"/>
      <c r="L30">
        <v>0.5</v>
      </c>
      <c r="M30">
        <v>0.5</v>
      </c>
      <c r="S30" s="55"/>
      <c r="U30">
        <v>1</v>
      </c>
      <c r="W30" s="55"/>
      <c r="Y30">
        <v>1</v>
      </c>
      <c r="Z30" s="55"/>
      <c r="AA30">
        <v>0.5</v>
      </c>
      <c r="AB30">
        <v>0.5</v>
      </c>
      <c r="AE30" s="55"/>
      <c r="AF30">
        <v>0.33</v>
      </c>
      <c r="AG30">
        <v>0.33</v>
      </c>
      <c r="AH30" s="55">
        <v>0.33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0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1</v>
      </c>
      <c r="BA30">
        <f t="shared" si="20"/>
        <v>1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1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24</v>
      </c>
      <c r="AR108" s="7">
        <f t="shared" si="91"/>
        <v>24</v>
      </c>
      <c r="AS108" s="7">
        <f t="shared" si="91"/>
        <v>8</v>
      </c>
      <c r="AT108" s="7">
        <f t="shared" si="91"/>
        <v>14</v>
      </c>
      <c r="AU108" s="7">
        <f t="shared" si="91"/>
        <v>14</v>
      </c>
      <c r="AV108" s="7">
        <f t="shared" si="91"/>
        <v>13</v>
      </c>
      <c r="AW108" s="7">
        <f t="shared" si="91"/>
        <v>9</v>
      </c>
      <c r="AX108" s="7">
        <f t="shared" si="91"/>
        <v>10</v>
      </c>
      <c r="AY108" s="7">
        <f t="shared" si="91"/>
        <v>3</v>
      </c>
      <c r="AZ108" s="7">
        <f t="shared" si="91"/>
        <v>8</v>
      </c>
      <c r="BA108" s="7">
        <f t="shared" si="91"/>
        <v>15</v>
      </c>
      <c r="BB108" s="7">
        <f t="shared" si="91"/>
        <v>14</v>
      </c>
      <c r="BC108" s="7">
        <f t="shared" si="91"/>
        <v>17</v>
      </c>
      <c r="BD108" s="7">
        <f t="shared" si="91"/>
        <v>11</v>
      </c>
      <c r="BE108" s="7">
        <f t="shared" si="91"/>
        <v>7</v>
      </c>
      <c r="BF108" s="7">
        <f t="shared" si="91"/>
        <v>4</v>
      </c>
      <c r="BG108" s="7">
        <f t="shared" si="91"/>
        <v>3</v>
      </c>
      <c r="BH108" s="7">
        <f t="shared" si="91"/>
        <v>1</v>
      </c>
      <c r="BI108" s="7">
        <f t="shared" si="91"/>
        <v>13</v>
      </c>
      <c r="BJ108" s="7">
        <f t="shared" si="91"/>
        <v>15</v>
      </c>
      <c r="BK108" s="7">
        <f t="shared" si="91"/>
        <v>8</v>
      </c>
      <c r="BL108" s="7">
        <f t="shared" si="91"/>
        <v>11</v>
      </c>
      <c r="BM108" s="7">
        <f t="shared" si="91"/>
        <v>20</v>
      </c>
      <c r="BN108" s="7">
        <f t="shared" si="91"/>
        <v>5</v>
      </c>
      <c r="BO108" s="7">
        <f t="shared" si="91"/>
        <v>4</v>
      </c>
      <c r="BP108" s="7">
        <f t="shared" si="91"/>
        <v>15</v>
      </c>
      <c r="BQ108" s="7">
        <f t="shared" si="91"/>
        <v>14</v>
      </c>
      <c r="BR108" s="7">
        <f t="shared" si="91"/>
        <v>6</v>
      </c>
      <c r="BS108" s="7">
        <f t="shared" si="91"/>
        <v>3</v>
      </c>
      <c r="BT108" s="7">
        <f t="shared" si="91"/>
        <v>12</v>
      </c>
      <c r="BU108" s="7">
        <f t="shared" si="91"/>
        <v>21</v>
      </c>
      <c r="BV108" s="7">
        <f t="shared" si="91"/>
        <v>20</v>
      </c>
      <c r="BW108" s="8" t="s">
        <v>39</v>
      </c>
      <c r="BX108" s="8">
        <f>SUM(BX7:BX107)</f>
        <v>24</v>
      </c>
      <c r="BY108" s="8">
        <f aca="true" t="shared" si="92" ref="BY108:CD108">SUM(BY7:BY107)</f>
        <v>24</v>
      </c>
      <c r="BZ108" s="8">
        <f t="shared" si="92"/>
        <v>24</v>
      </c>
      <c r="CA108" s="8">
        <f t="shared" si="92"/>
        <v>24</v>
      </c>
      <c r="CB108" s="8">
        <f t="shared" si="92"/>
        <v>24</v>
      </c>
      <c r="CC108" s="8">
        <f t="shared" si="92"/>
        <v>24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9">
        <f>SUM(D7:D107)</f>
        <v>2.5</v>
      </c>
      <c r="E109" s="1">
        <f aca="true" t="shared" si="93" ref="E109:AH109">SUM(E7:E107)</f>
        <v>6.5</v>
      </c>
      <c r="F109" s="1">
        <f>SUM(F7:F107)</f>
        <v>11.75</v>
      </c>
      <c r="G109" s="1">
        <f t="shared" si="93"/>
        <v>11.5</v>
      </c>
      <c r="H109" s="1">
        <f t="shared" si="93"/>
        <v>10</v>
      </c>
      <c r="I109" s="1">
        <f t="shared" si="93"/>
        <v>7.5</v>
      </c>
      <c r="J109" s="59">
        <f t="shared" si="93"/>
        <v>9</v>
      </c>
      <c r="K109" s="1">
        <f t="shared" si="93"/>
        <v>1.58</v>
      </c>
      <c r="L109" s="1">
        <f t="shared" si="93"/>
        <v>2.66</v>
      </c>
      <c r="M109" s="1">
        <f t="shared" si="93"/>
        <v>4.6000000000000005</v>
      </c>
      <c r="N109" s="1">
        <f t="shared" si="93"/>
        <v>3.8500000000000005</v>
      </c>
      <c r="O109" s="1">
        <f t="shared" si="93"/>
        <v>4.750000000000001</v>
      </c>
      <c r="P109" s="1">
        <f t="shared" si="93"/>
        <v>3.0100000000000007</v>
      </c>
      <c r="Q109" s="1">
        <f t="shared" si="93"/>
        <v>1.76</v>
      </c>
      <c r="R109" s="1">
        <f t="shared" si="93"/>
        <v>0.98</v>
      </c>
      <c r="S109" s="59">
        <f t="shared" si="93"/>
        <v>0.73</v>
      </c>
      <c r="T109" s="1">
        <f t="shared" si="93"/>
        <v>1</v>
      </c>
      <c r="U109" s="1">
        <f t="shared" si="93"/>
        <v>10.5</v>
      </c>
      <c r="V109" s="1">
        <f t="shared" si="93"/>
        <v>9</v>
      </c>
      <c r="W109" s="59">
        <f t="shared" si="93"/>
        <v>4.5</v>
      </c>
      <c r="X109" s="1">
        <f t="shared" si="93"/>
        <v>7</v>
      </c>
      <c r="Y109" s="1">
        <f t="shared" si="93"/>
        <v>14</v>
      </c>
      <c r="Z109" s="59">
        <f t="shared" si="93"/>
        <v>3</v>
      </c>
      <c r="AA109" s="1">
        <f t="shared" si="93"/>
        <v>3</v>
      </c>
      <c r="AB109" s="1">
        <f t="shared" si="93"/>
        <v>9.5</v>
      </c>
      <c r="AC109" s="1">
        <f t="shared" si="93"/>
        <v>7.33</v>
      </c>
      <c r="AD109" s="1">
        <f t="shared" si="93"/>
        <v>2.83</v>
      </c>
      <c r="AE109" s="59">
        <f t="shared" si="93"/>
        <v>1.33</v>
      </c>
      <c r="AF109" s="1">
        <f t="shared" si="93"/>
        <v>4.640000000000001</v>
      </c>
      <c r="AG109" s="1">
        <f t="shared" si="93"/>
        <v>9.14</v>
      </c>
      <c r="AH109" s="59">
        <f t="shared" si="93"/>
        <v>10.14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24</v>
      </c>
      <c r="E110" s="1">
        <f>BY108</f>
        <v>24</v>
      </c>
      <c r="F110" s="1">
        <f>BY108</f>
        <v>24</v>
      </c>
      <c r="G110" s="1">
        <f>BY108</f>
        <v>24</v>
      </c>
      <c r="H110" s="1">
        <f>BY108</f>
        <v>24</v>
      </c>
      <c r="I110" s="1">
        <f>BY108</f>
        <v>24</v>
      </c>
      <c r="J110" s="59">
        <f>BY108</f>
        <v>24</v>
      </c>
      <c r="K110" s="2">
        <f>BZ108</f>
        <v>24</v>
      </c>
      <c r="L110" s="2">
        <f>BZ108</f>
        <v>24</v>
      </c>
      <c r="M110" s="2">
        <f>BZ108</f>
        <v>24</v>
      </c>
      <c r="N110" s="2">
        <f>BZ108</f>
        <v>24</v>
      </c>
      <c r="O110" s="2">
        <f>BZ108</f>
        <v>24</v>
      </c>
      <c r="P110" s="2">
        <f>BZ108</f>
        <v>24</v>
      </c>
      <c r="Q110" s="2">
        <f>BZ108</f>
        <v>24</v>
      </c>
      <c r="R110" s="2">
        <f>BZ108</f>
        <v>24</v>
      </c>
      <c r="S110" s="60">
        <f>BZ108</f>
        <v>24</v>
      </c>
      <c r="T110" s="3">
        <f>CA108</f>
        <v>24</v>
      </c>
      <c r="U110" s="3">
        <f>CA108</f>
        <v>24</v>
      </c>
      <c r="V110" s="3">
        <f>CA108</f>
        <v>24</v>
      </c>
      <c r="W110" s="61">
        <f>CA108</f>
        <v>24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3">
        <f>CC108</f>
        <v>24</v>
      </c>
      <c r="AF110" s="6">
        <f>CD108</f>
        <v>24</v>
      </c>
      <c r="AG110" s="6">
        <f>CD108</f>
        <v>24</v>
      </c>
      <c r="AH110" s="64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10.416666666666668</v>
      </c>
      <c r="E112" s="47">
        <f>(E109/BY108)*100</f>
        <v>27.083333333333332</v>
      </c>
      <c r="F112" s="47">
        <f>(F109/BY108)*100</f>
        <v>48.95833333333333</v>
      </c>
      <c r="G112" s="47">
        <f>(G109/BY108)*100</f>
        <v>47.91666666666667</v>
      </c>
      <c r="H112" s="47">
        <f>(H109/BY108)*100</f>
        <v>41.66666666666667</v>
      </c>
      <c r="I112" s="47">
        <f>(I109/BY108)*100</f>
        <v>31.25</v>
      </c>
      <c r="J112" s="47">
        <f>(J109/BY108)*100</f>
        <v>37.5</v>
      </c>
      <c r="K112" s="47">
        <f>(K109/BZ108)*100</f>
        <v>6.583333333333334</v>
      </c>
      <c r="L112" s="47">
        <f>(L109/BZ108)*100</f>
        <v>11.083333333333334</v>
      </c>
      <c r="M112" s="47">
        <f>(M109/BZ108)*100</f>
        <v>19.166666666666668</v>
      </c>
      <c r="N112" s="47">
        <f>(N109/BZ108)*100</f>
        <v>16.041666666666668</v>
      </c>
      <c r="O112" s="47">
        <f>(O109/BZ108)*100</f>
        <v>19.79166666666667</v>
      </c>
      <c r="P112" s="47">
        <f>(P109/BZ108)*100</f>
        <v>12.54166666666667</v>
      </c>
      <c r="Q112" s="47">
        <f>(Q109/BZ108)*100</f>
        <v>7.333333333333333</v>
      </c>
      <c r="R112" s="47">
        <f>(R109/BZ108)*100</f>
        <v>4.083333333333333</v>
      </c>
      <c r="S112" s="47">
        <f>(S109/BZ108)*100</f>
        <v>3.0416666666666665</v>
      </c>
      <c r="T112" s="47">
        <f>(T109/CA108)*100</f>
        <v>4.166666666666666</v>
      </c>
      <c r="U112" s="47">
        <f>(U109/CA108)*100</f>
        <v>43.75</v>
      </c>
      <c r="V112" s="47">
        <f>(V109/CA108)*100</f>
        <v>37.5</v>
      </c>
      <c r="W112" s="47">
        <f>(W109/CA108)*100</f>
        <v>18.75</v>
      </c>
      <c r="X112" s="47">
        <f>(X109/CB108)*100</f>
        <v>29.166666666666668</v>
      </c>
      <c r="Y112" s="47">
        <f>(Y109/CB108)*100</f>
        <v>58.333333333333336</v>
      </c>
      <c r="Z112" s="47">
        <f>(Z109/CB108)*100</f>
        <v>12.5</v>
      </c>
      <c r="AA112" s="47">
        <f>(AA109/CC108)*100</f>
        <v>12.5</v>
      </c>
      <c r="AB112" s="47">
        <f>(AB109/CC108)*100</f>
        <v>39.58333333333333</v>
      </c>
      <c r="AC112" s="47">
        <f>(AC109/CC108)*100</f>
        <v>30.541666666666668</v>
      </c>
      <c r="AD112" s="47">
        <f>(AD109/CC108)*100</f>
        <v>11.791666666666668</v>
      </c>
      <c r="AE112" s="47">
        <f>(AE109/CC108)*100</f>
        <v>5.541666666666667</v>
      </c>
      <c r="AF112" s="47">
        <f>(AF109/CD108)*100</f>
        <v>19.333333333333336</v>
      </c>
      <c r="AG112" s="47">
        <f>(AG109/CD108)*100</f>
        <v>38.083333333333336</v>
      </c>
      <c r="AH112" s="47">
        <f>(AH109/CD108)*100</f>
        <v>42.25000000000001</v>
      </c>
      <c r="AP112" t="s">
        <v>55</v>
      </c>
      <c r="AQ112">
        <f>AQ108*7</f>
        <v>168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