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60" yWindow="760" windowWidth="2286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<sst xmlns="http://schemas.openxmlformats.org/spreadsheetml/2006/main" count="126" uniqueCount="94">
  <si>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</si>
  <si>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</si>
  <si>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</si>
  <si>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</si>
  <si>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</si>
  <si>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</si>
  <si>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</si>
  <si>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</si>
  <si>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</si>
  <si>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</si>
  <si>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</si>
  <si>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</si>
  <si>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</si>
  <si>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</si>
  <si>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</si>
  <si>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</si>
  <si>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</si>
  <si>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</si>
  <si>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</si>
  <si>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</si>
  <si>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</si>
  <si>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</si>
  <si>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</si>
  <si>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</si>
  <si>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</si>
  <si>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</si>
  <si>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</si>
  <si>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</si>
  <si>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</si>
  <si>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</si>
  <si>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</si>
  <si>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</si>
  <si>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</si>
  <si>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</si>
  <si>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</si>
  <si>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</si>
  <si>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</si>
  <si>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</si>
  <si>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</si>
  <si>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</si>
  <si>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</si>
  <si>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</si>
  <si>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</si>
  <si>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</si>
  <si>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</si>
  <si>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</si>
  <si>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</si>
  <si>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</si>
  <si>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</si>
  <si>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</si>
  <si>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</si>
  <si>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</si>
  <si>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</si>
  <si>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</si>
  <si>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</si>
  <si>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</si>
  <si>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</si>
  <si>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</si>
  <si>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</si>
  <si>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Symphoricarpos 3517</t>
  </si>
  <si>
    <t>Cercocarpus 3518 EV</t>
  </si>
  <si>
    <t>Q. gambellii 3519</t>
  </si>
  <si>
    <t>Ribes 3520</t>
  </si>
  <si>
    <t>Mahonia 3521 EV</t>
  </si>
  <si>
    <t>Rosa 3522</t>
  </si>
  <si>
    <t>Prunus 3523</t>
  </si>
  <si>
    <t>Ribes 3524</t>
  </si>
  <si>
    <t>Holodiscus 3525</t>
  </si>
  <si>
    <t>Rhus 3526</t>
  </si>
  <si>
    <t>Berberis 3527</t>
  </si>
  <si>
    <t>Compositae 3528 EV</t>
  </si>
  <si>
    <t>Pop. acumin. 3529</t>
  </si>
  <si>
    <t>Salix 3530</t>
  </si>
  <si>
    <t>Alnus 3531</t>
  </si>
  <si>
    <t>Salix 3532</t>
  </si>
  <si>
    <t>Salix 3533</t>
  </si>
  <si>
    <t>Pop. tremul. 3534</t>
  </si>
  <si>
    <t>Acer glabrum 3535</t>
  </si>
  <si>
    <t>Rosa 3536</t>
  </si>
  <si>
    <t>Potentilla 3537</t>
  </si>
  <si>
    <t>Jamesia 3538</t>
  </si>
  <si>
    <t>Sambucus 3539</t>
  </si>
  <si>
    <t>Ribes 3540</t>
  </si>
  <si>
    <t>Lonicera 3541</t>
  </si>
  <si>
    <t>Salix 3542</t>
  </si>
  <si>
    <t>Clematis 3543</t>
  </si>
  <si>
    <t>Amelanchier 3544</t>
  </si>
  <si>
    <t>Ribes 3545</t>
  </si>
  <si>
    <t>JAW</t>
  </si>
  <si>
    <t>Red River, New Mexico</t>
  </si>
  <si>
    <t>36°42.6'N</t>
  </si>
  <si>
    <t>105°39.7'W</t>
  </si>
  <si>
    <t>220-2660 m</t>
  </si>
  <si>
    <t>10.09.1990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</si>
</sst>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A2BD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58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A2BD90"/>
        </a:solidFill>
        <a:ln w="9525" cmpd="sng">
          <a:solidFill>
            <a:srgbClr val="A2BD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Q4">
      <pane xSplit="4180" ySplit="10340" topLeftCell="A109" activePane="topRight" state="split"/>
      <selection pane="topLeft" activeCell="B3" sqref="B3"/>
      <selection pane="topRight" activeCell="B4" sqref="B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88</v>
      </c>
      <c r="B3" s="49" t="s">
        <v>89</v>
      </c>
      <c r="C3" s="49"/>
      <c r="D3" s="50" t="s">
        <v>90</v>
      </c>
      <c r="E3" s="51" t="s">
        <v>91</v>
      </c>
      <c r="F3" s="50" t="s">
        <v>92</v>
      </c>
      <c r="G3" s="52" t="s">
        <v>93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E7">
        <v>0.5</v>
      </c>
      <c r="G7">
        <v>0.25</v>
      </c>
      <c r="H7">
        <v>0.5</v>
      </c>
      <c r="J7" s="58"/>
      <c r="L7">
        <v>0.25</v>
      </c>
      <c r="M7">
        <v>0.25</v>
      </c>
      <c r="N7">
        <v>0.25</v>
      </c>
      <c r="O7">
        <v>0.25</v>
      </c>
      <c r="S7" s="58"/>
      <c r="U7">
        <v>1</v>
      </c>
      <c r="W7" s="58"/>
      <c r="Y7">
        <v>1</v>
      </c>
      <c r="Z7" s="58"/>
      <c r="AB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1</v>
      </c>
      <c r="AV7">
        <f t="shared" si="1"/>
        <v>1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1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F8">
        <v>1</v>
      </c>
      <c r="G8">
        <v>1</v>
      </c>
      <c r="I8">
        <v>1</v>
      </c>
      <c r="J8" s="55"/>
      <c r="M8">
        <v>0.33</v>
      </c>
      <c r="N8">
        <v>0.33</v>
      </c>
      <c r="O8">
        <v>0.33</v>
      </c>
      <c r="S8" s="55"/>
      <c r="U8">
        <v>1</v>
      </c>
      <c r="W8" s="55"/>
      <c r="Y8">
        <v>0.5</v>
      </c>
      <c r="Z8" s="55">
        <v>0.5</v>
      </c>
      <c r="AB8">
        <v>0.5</v>
      </c>
      <c r="AC8">
        <v>0.5</v>
      </c>
      <c r="AE8" s="55"/>
      <c r="AF8">
        <v>0.33</v>
      </c>
      <c r="AG8">
        <v>0.33</v>
      </c>
      <c r="AH8" s="55">
        <v>0.33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1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1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D9" s="55">
        <v>1</v>
      </c>
      <c r="E9">
        <v>0.5</v>
      </c>
      <c r="H9">
        <v>0.5</v>
      </c>
      <c r="J9" s="55"/>
      <c r="O9">
        <v>0.5</v>
      </c>
      <c r="P9">
        <v>0.5</v>
      </c>
      <c r="S9" s="55"/>
      <c r="U9">
        <v>1</v>
      </c>
      <c r="W9" s="55"/>
      <c r="Y9">
        <v>0.5</v>
      </c>
      <c r="Z9" s="55">
        <v>0.5</v>
      </c>
      <c r="AB9">
        <v>0.5</v>
      </c>
      <c r="AC9">
        <v>0.5</v>
      </c>
      <c r="AE9" s="55"/>
      <c r="AF9">
        <v>0.33</v>
      </c>
      <c r="AG9">
        <v>0.33</v>
      </c>
      <c r="AH9" s="55">
        <v>0.33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D10" s="55">
        <v>1</v>
      </c>
      <c r="F10">
        <v>1</v>
      </c>
      <c r="G10">
        <v>1</v>
      </c>
      <c r="H10">
        <v>1</v>
      </c>
      <c r="J10" s="55">
        <v>1</v>
      </c>
      <c r="M10">
        <v>0.5</v>
      </c>
      <c r="N10">
        <v>0.5</v>
      </c>
      <c r="S10" s="55"/>
      <c r="U10">
        <v>1</v>
      </c>
      <c r="W10" s="55"/>
      <c r="X10">
        <v>0.5</v>
      </c>
      <c r="Y10">
        <v>0.5</v>
      </c>
      <c r="Z10" s="55"/>
      <c r="AA10">
        <v>1</v>
      </c>
      <c r="AE10" s="55"/>
      <c r="AH10" s="55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1</v>
      </c>
      <c r="BM10">
        <f t="shared" si="32"/>
        <v>1</v>
      </c>
      <c r="BN10">
        <f t="shared" si="33"/>
        <v>0</v>
      </c>
      <c r="BO10">
        <f t="shared" si="34"/>
        <v>1</v>
      </c>
      <c r="BP10">
        <f t="shared" si="35"/>
        <v>0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1</v>
      </c>
      <c r="J11" s="55"/>
      <c r="N11">
        <v>0.5</v>
      </c>
      <c r="O11">
        <v>0.5</v>
      </c>
      <c r="S11" s="55"/>
      <c r="U11">
        <v>1</v>
      </c>
      <c r="W11" s="55"/>
      <c r="X11">
        <v>0.5</v>
      </c>
      <c r="Y11">
        <v>0.5</v>
      </c>
      <c r="Z11" s="55"/>
      <c r="AB11">
        <v>1</v>
      </c>
      <c r="AE11" s="55"/>
      <c r="AH11" s="55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1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F12">
        <v>1</v>
      </c>
      <c r="G12">
        <v>1</v>
      </c>
      <c r="I12">
        <v>1</v>
      </c>
      <c r="J12" s="55">
        <v>0.5</v>
      </c>
      <c r="L12">
        <v>0.33</v>
      </c>
      <c r="M12">
        <v>0.33</v>
      </c>
      <c r="N12">
        <v>0.33</v>
      </c>
      <c r="S12" s="55"/>
      <c r="U12">
        <v>1</v>
      </c>
      <c r="W12" s="55"/>
      <c r="Y12">
        <v>1</v>
      </c>
      <c r="Z12" s="55"/>
      <c r="AB12">
        <v>0.5</v>
      </c>
      <c r="AC12">
        <v>0.5</v>
      </c>
      <c r="AE12" s="55"/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1</v>
      </c>
      <c r="BA12">
        <f t="shared" si="20"/>
        <v>1</v>
      </c>
      <c r="BB12">
        <f t="shared" si="21"/>
        <v>1</v>
      </c>
      <c r="BC12">
        <f t="shared" si="22"/>
        <v>0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F13">
        <v>1</v>
      </c>
      <c r="G13">
        <v>1</v>
      </c>
      <c r="H13">
        <v>1</v>
      </c>
      <c r="J13" s="55">
        <v>0.5</v>
      </c>
      <c r="N13">
        <v>0.5</v>
      </c>
      <c r="O13">
        <v>0.5</v>
      </c>
      <c r="S13" s="55"/>
      <c r="U13">
        <v>1</v>
      </c>
      <c r="W13" s="55"/>
      <c r="X13">
        <v>0.5</v>
      </c>
      <c r="Y13">
        <v>0.5</v>
      </c>
      <c r="Z13" s="55"/>
      <c r="AB13">
        <v>1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0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1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D14" s="55">
        <v>1</v>
      </c>
      <c r="F14">
        <v>1</v>
      </c>
      <c r="G14">
        <v>1</v>
      </c>
      <c r="H14">
        <v>1</v>
      </c>
      <c r="J14" s="55">
        <v>0.5</v>
      </c>
      <c r="M14">
        <v>0.5</v>
      </c>
      <c r="N14">
        <v>0.5</v>
      </c>
      <c r="S14" s="55"/>
      <c r="U14">
        <v>1</v>
      </c>
      <c r="W14" s="55"/>
      <c r="X14">
        <v>1</v>
      </c>
      <c r="Z14" s="55"/>
      <c r="AA14">
        <v>1</v>
      </c>
      <c r="AE14" s="55"/>
      <c r="AF14">
        <v>0.5</v>
      </c>
      <c r="AG14">
        <v>0.5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0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1</v>
      </c>
      <c r="BB14">
        <f t="shared" si="21"/>
        <v>1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1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F15">
        <v>1</v>
      </c>
      <c r="G15">
        <v>1</v>
      </c>
      <c r="I15">
        <v>1</v>
      </c>
      <c r="J15" s="55">
        <v>0.5</v>
      </c>
      <c r="M15">
        <v>0.5</v>
      </c>
      <c r="N15">
        <v>0.5</v>
      </c>
      <c r="S15" s="55"/>
      <c r="U15">
        <v>1</v>
      </c>
      <c r="W15" s="55"/>
      <c r="Z15" s="55">
        <v>1</v>
      </c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1</v>
      </c>
      <c r="BB15">
        <f t="shared" si="21"/>
        <v>1</v>
      </c>
      <c r="BC15">
        <f t="shared" si="22"/>
        <v>0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0.5</v>
      </c>
      <c r="D16" s="55">
        <v>0.5</v>
      </c>
      <c r="E16">
        <v>0.5</v>
      </c>
      <c r="G16">
        <v>0.25</v>
      </c>
      <c r="H16">
        <v>0.5</v>
      </c>
      <c r="J16" s="55"/>
      <c r="L16">
        <v>0.33</v>
      </c>
      <c r="M16">
        <v>0.33</v>
      </c>
      <c r="N16">
        <v>0.33</v>
      </c>
      <c r="S16" s="55"/>
      <c r="U16">
        <v>1</v>
      </c>
      <c r="W16" s="55"/>
      <c r="Y16">
        <v>0.5</v>
      </c>
      <c r="Z16" s="55">
        <v>0.5</v>
      </c>
      <c r="AA16">
        <v>0.5</v>
      </c>
      <c r="AB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1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1</v>
      </c>
      <c r="BA16">
        <f t="shared" si="20"/>
        <v>1</v>
      </c>
      <c r="BB16">
        <f t="shared" si="21"/>
        <v>1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1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E17">
        <v>1</v>
      </c>
      <c r="J17" s="55"/>
      <c r="L17">
        <v>0.33</v>
      </c>
      <c r="M17">
        <v>0.33</v>
      </c>
      <c r="N17">
        <v>0.33</v>
      </c>
      <c r="S17" s="55"/>
      <c r="U17">
        <v>0.5</v>
      </c>
      <c r="V17">
        <v>0.5</v>
      </c>
      <c r="W17" s="55"/>
      <c r="Z17" s="55">
        <v>1</v>
      </c>
      <c r="AB17">
        <v>0.5</v>
      </c>
      <c r="AC17">
        <v>0.5</v>
      </c>
      <c r="AE17" s="55"/>
      <c r="AF17">
        <v>0.5</v>
      </c>
      <c r="AG17">
        <v>0.5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1</v>
      </c>
      <c r="BA17">
        <f t="shared" si="20"/>
        <v>1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E18">
        <v>1</v>
      </c>
      <c r="J18" s="55"/>
      <c r="L18">
        <v>0.5</v>
      </c>
      <c r="M18">
        <v>0.5</v>
      </c>
      <c r="S18" s="55"/>
      <c r="V18">
        <v>1</v>
      </c>
      <c r="W18" s="55"/>
      <c r="Z18" s="55">
        <v>1</v>
      </c>
      <c r="AE18" s="55">
        <v>1</v>
      </c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1</v>
      </c>
      <c r="BA18">
        <f t="shared" si="20"/>
        <v>1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0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0</v>
      </c>
      <c r="BR18">
        <f t="shared" si="37"/>
        <v>0</v>
      </c>
      <c r="BS18">
        <f t="shared" si="38"/>
        <v>1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F19">
        <v>1</v>
      </c>
      <c r="G19">
        <v>1</v>
      </c>
      <c r="H19">
        <v>1</v>
      </c>
      <c r="J19" s="55"/>
      <c r="N19">
        <v>0.5</v>
      </c>
      <c r="O19">
        <v>0.5</v>
      </c>
      <c r="S19" s="55"/>
      <c r="U19">
        <v>0.5</v>
      </c>
      <c r="V19">
        <v>0.5</v>
      </c>
      <c r="W19" s="55"/>
      <c r="Y19">
        <v>0.5</v>
      </c>
      <c r="Z19" s="55">
        <v>0.5</v>
      </c>
      <c r="AB19">
        <v>0.25</v>
      </c>
      <c r="AC19">
        <v>0.25</v>
      </c>
      <c r="AD19">
        <v>0.25</v>
      </c>
      <c r="AE19" s="55">
        <v>0.25</v>
      </c>
      <c r="AH19" s="55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1</v>
      </c>
      <c r="BS19">
        <f t="shared" si="38"/>
        <v>1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F20">
        <v>0.5</v>
      </c>
      <c r="G20">
        <v>0.5</v>
      </c>
      <c r="H20">
        <v>1</v>
      </c>
      <c r="J20" s="55"/>
      <c r="N20">
        <v>0.5</v>
      </c>
      <c r="O20">
        <v>0.5</v>
      </c>
      <c r="S20" s="55"/>
      <c r="U20">
        <v>0.5</v>
      </c>
      <c r="V20">
        <v>0.5</v>
      </c>
      <c r="W20" s="55"/>
      <c r="Y20">
        <v>1</v>
      </c>
      <c r="Z20" s="55"/>
      <c r="AB20">
        <v>0.33</v>
      </c>
      <c r="AC20">
        <v>0.33</v>
      </c>
      <c r="AD20">
        <v>0.33</v>
      </c>
      <c r="AE20" s="55"/>
      <c r="AG20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1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F21">
        <v>1</v>
      </c>
      <c r="G21">
        <v>1</v>
      </c>
      <c r="I21">
        <v>1</v>
      </c>
      <c r="J21" s="55">
        <v>1</v>
      </c>
      <c r="O21">
        <v>0.33</v>
      </c>
      <c r="P21">
        <v>0.33</v>
      </c>
      <c r="Q21">
        <v>0.33</v>
      </c>
      <c r="S21" s="55"/>
      <c r="U21">
        <v>0.33</v>
      </c>
      <c r="V21">
        <v>0.33</v>
      </c>
      <c r="W21" s="55">
        <v>0.33</v>
      </c>
      <c r="X21">
        <v>0.33</v>
      </c>
      <c r="Y21">
        <v>0.33</v>
      </c>
      <c r="Z21" s="55">
        <v>0.33</v>
      </c>
      <c r="AB21">
        <v>1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1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1</v>
      </c>
      <c r="BK21">
        <f t="shared" si="30"/>
        <v>1</v>
      </c>
      <c r="BL21">
        <f t="shared" si="31"/>
        <v>1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H22">
        <v>1</v>
      </c>
      <c r="J22" s="55"/>
      <c r="M22">
        <v>0.5</v>
      </c>
      <c r="N22">
        <v>0.5</v>
      </c>
      <c r="S22" s="55"/>
      <c r="V22">
        <v>1</v>
      </c>
      <c r="W22" s="55"/>
      <c r="Z22" s="55">
        <v>1</v>
      </c>
      <c r="AE22" s="55">
        <v>1</v>
      </c>
      <c r="AF22">
        <v>0.33</v>
      </c>
      <c r="AG22">
        <v>0.33</v>
      </c>
      <c r="AH22" s="55">
        <v>0.33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0</v>
      </c>
      <c r="AU22">
        <f t="shared" si="14"/>
        <v>0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0</v>
      </c>
      <c r="BS22">
        <f t="shared" si="38"/>
        <v>1</v>
      </c>
      <c r="BT22">
        <f t="shared" si="39"/>
        <v>1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E23">
        <v>0.5</v>
      </c>
      <c r="H23">
        <v>0.5</v>
      </c>
      <c r="J23" s="55"/>
      <c r="L23">
        <v>0.33</v>
      </c>
      <c r="M23">
        <v>0.33</v>
      </c>
      <c r="N23">
        <v>0.33</v>
      </c>
      <c r="S23" s="55"/>
      <c r="U23">
        <v>0.5</v>
      </c>
      <c r="V23">
        <v>0.5</v>
      </c>
      <c r="W23" s="55"/>
      <c r="Y23">
        <v>0.5</v>
      </c>
      <c r="Z23" s="55">
        <v>0.5</v>
      </c>
      <c r="AD23">
        <v>0.5</v>
      </c>
      <c r="AE23" s="55">
        <v>0.5</v>
      </c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1</v>
      </c>
      <c r="BA23">
        <f t="shared" si="20"/>
        <v>1</v>
      </c>
      <c r="BB23">
        <f t="shared" si="21"/>
        <v>1</v>
      </c>
      <c r="BC23">
        <f t="shared" si="22"/>
        <v>0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1</v>
      </c>
      <c r="BJ23">
        <f t="shared" si="29"/>
        <v>1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1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1</v>
      </c>
      <c r="D24" s="55"/>
      <c r="F24">
        <v>0.5</v>
      </c>
      <c r="G24">
        <v>0.5</v>
      </c>
      <c r="H24">
        <v>1</v>
      </c>
      <c r="J24" s="55"/>
      <c r="N24">
        <v>0.5</v>
      </c>
      <c r="O24">
        <v>0.5</v>
      </c>
      <c r="S24" s="55"/>
      <c r="U24">
        <v>0.33</v>
      </c>
      <c r="V24">
        <v>0.33</v>
      </c>
      <c r="W24" s="55">
        <v>0.33</v>
      </c>
      <c r="Y24">
        <v>1</v>
      </c>
      <c r="Z24" s="55"/>
      <c r="AA24">
        <v>0.5</v>
      </c>
      <c r="AB24">
        <v>0.5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1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0.5</v>
      </c>
      <c r="D25" s="55">
        <v>0.5</v>
      </c>
      <c r="F25">
        <v>1</v>
      </c>
      <c r="G25">
        <v>1</v>
      </c>
      <c r="I25">
        <v>1</v>
      </c>
      <c r="J25" s="55">
        <v>1</v>
      </c>
      <c r="N25">
        <v>0.5</v>
      </c>
      <c r="O25">
        <v>0.5</v>
      </c>
      <c r="S25" s="55"/>
      <c r="V25">
        <v>1</v>
      </c>
      <c r="W25" s="55"/>
      <c r="Y25">
        <v>0.5</v>
      </c>
      <c r="Z25" s="55">
        <v>0.5</v>
      </c>
      <c r="AA25">
        <v>0.5</v>
      </c>
      <c r="AB25">
        <v>0.5</v>
      </c>
      <c r="AE25" s="55"/>
      <c r="AF25">
        <v>0.33</v>
      </c>
      <c r="AG25">
        <v>0.33</v>
      </c>
      <c r="AH25" s="55">
        <v>0.33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1</v>
      </c>
      <c r="AV25">
        <f t="shared" si="15"/>
        <v>0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1</v>
      </c>
      <c r="BC25">
        <f t="shared" si="22"/>
        <v>1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1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F26">
        <v>1</v>
      </c>
      <c r="G26">
        <v>1</v>
      </c>
      <c r="I26">
        <v>1</v>
      </c>
      <c r="J26" s="55">
        <v>0.5</v>
      </c>
      <c r="M26">
        <v>0.5</v>
      </c>
      <c r="N26">
        <v>0.5</v>
      </c>
      <c r="S26" s="55"/>
      <c r="U26">
        <v>1</v>
      </c>
      <c r="W26" s="55"/>
      <c r="Y26">
        <v>1</v>
      </c>
      <c r="Z26" s="55"/>
      <c r="AB26">
        <v>0.5</v>
      </c>
      <c r="AC26">
        <v>0.5</v>
      </c>
      <c r="AE26" s="55"/>
      <c r="AF26">
        <v>0.33</v>
      </c>
      <c r="AG26">
        <v>0.33</v>
      </c>
      <c r="AH26" s="55">
        <v>0.33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1</v>
      </c>
      <c r="BB26">
        <f t="shared" si="21"/>
        <v>1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1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E27">
        <v>1</v>
      </c>
      <c r="J27" s="55"/>
      <c r="L27">
        <v>0.5</v>
      </c>
      <c r="M27">
        <v>0.5</v>
      </c>
      <c r="S27" s="55"/>
      <c r="U27">
        <v>0.5</v>
      </c>
      <c r="V27">
        <v>0.5</v>
      </c>
      <c r="W27" s="55"/>
      <c r="Y27">
        <v>1</v>
      </c>
      <c r="Z27" s="55"/>
      <c r="AC27">
        <v>0.5</v>
      </c>
      <c r="AD27">
        <v>0.5</v>
      </c>
      <c r="AE27" s="55"/>
      <c r="AF27">
        <v>0.33</v>
      </c>
      <c r="AG27">
        <v>0.33</v>
      </c>
      <c r="AH27" s="55">
        <v>0.33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1</v>
      </c>
      <c r="BA27">
        <f t="shared" si="20"/>
        <v>1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1</v>
      </c>
      <c r="BJ27">
        <f t="shared" si="29"/>
        <v>1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F28">
        <v>1</v>
      </c>
      <c r="G28">
        <v>1</v>
      </c>
      <c r="H28">
        <v>0.5</v>
      </c>
      <c r="I28">
        <v>0.5</v>
      </c>
      <c r="J28" s="55">
        <v>0.5</v>
      </c>
      <c r="N28">
        <v>0.5</v>
      </c>
      <c r="O28">
        <v>0.5</v>
      </c>
      <c r="S28" s="55"/>
      <c r="U28">
        <v>1</v>
      </c>
      <c r="W28" s="55"/>
      <c r="Y28">
        <v>1</v>
      </c>
      <c r="Z28" s="55"/>
      <c r="AB28">
        <v>1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1</v>
      </c>
      <c r="AX28">
        <f t="shared" si="17"/>
        <v>1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F29">
        <v>1</v>
      </c>
      <c r="G29">
        <v>1</v>
      </c>
      <c r="H29">
        <v>0.5</v>
      </c>
      <c r="I29">
        <v>0.5</v>
      </c>
      <c r="J29" s="55">
        <v>0.5</v>
      </c>
      <c r="O29">
        <v>0.33</v>
      </c>
      <c r="P29">
        <v>0.33</v>
      </c>
      <c r="Q29">
        <v>0.33</v>
      </c>
      <c r="S29" s="55"/>
      <c r="V29">
        <v>0.5</v>
      </c>
      <c r="W29" s="55">
        <v>0.5</v>
      </c>
      <c r="Y29">
        <v>0.5</v>
      </c>
      <c r="Z29" s="55">
        <v>0.5</v>
      </c>
      <c r="AC29">
        <v>0.5</v>
      </c>
      <c r="AD29">
        <v>0.5</v>
      </c>
      <c r="AE29" s="55"/>
      <c r="AG29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1</v>
      </c>
      <c r="AV29">
        <f t="shared" si="15"/>
        <v>1</v>
      </c>
      <c r="AW29">
        <f t="shared" si="16"/>
        <v>1</v>
      </c>
      <c r="AX29">
        <f t="shared" si="17"/>
        <v>1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1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1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D30" s="55">
        <v>1</v>
      </c>
      <c r="F30">
        <v>1</v>
      </c>
      <c r="G30">
        <v>1</v>
      </c>
      <c r="H30">
        <v>1</v>
      </c>
      <c r="J30" s="55">
        <v>0.5</v>
      </c>
      <c r="N30">
        <v>0.5</v>
      </c>
      <c r="O30">
        <v>0.5</v>
      </c>
      <c r="S30" s="55"/>
      <c r="U30">
        <v>1</v>
      </c>
      <c r="W30" s="55"/>
      <c r="X30">
        <v>0.5</v>
      </c>
      <c r="Y30">
        <v>0.5</v>
      </c>
      <c r="Z30" s="55"/>
      <c r="AA30">
        <v>1</v>
      </c>
      <c r="AE30" s="55"/>
      <c r="AF30">
        <v>0.5</v>
      </c>
      <c r="AG30">
        <v>0.5</v>
      </c>
      <c r="AH30" s="55"/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1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1</v>
      </c>
      <c r="BM30">
        <f t="shared" si="32"/>
        <v>1</v>
      </c>
      <c r="BN30">
        <f t="shared" si="33"/>
        <v>0</v>
      </c>
      <c r="BO30">
        <f t="shared" si="34"/>
        <v>1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C31">
        <v>1</v>
      </c>
      <c r="D31" s="55"/>
      <c r="E31">
        <v>1</v>
      </c>
      <c r="J31" s="55"/>
      <c r="O31">
        <v>0.5</v>
      </c>
      <c r="P31">
        <v>0.5</v>
      </c>
      <c r="S31" s="55"/>
      <c r="V31">
        <v>0.5</v>
      </c>
      <c r="W31" s="55">
        <v>0.5</v>
      </c>
      <c r="Y31">
        <v>0.5</v>
      </c>
      <c r="Z31" s="55">
        <v>0.5</v>
      </c>
      <c r="AC31">
        <v>1</v>
      </c>
      <c r="AE31" s="55"/>
      <c r="AG31">
        <v>0.5</v>
      </c>
      <c r="AH31" s="55">
        <v>0.5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1</v>
      </c>
      <c r="BK31">
        <f t="shared" si="30"/>
        <v>1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C32">
        <v>1</v>
      </c>
      <c r="D32" s="55"/>
      <c r="E32">
        <v>0.5</v>
      </c>
      <c r="H32">
        <v>0.5</v>
      </c>
      <c r="J32" s="55"/>
      <c r="M32">
        <v>0.33</v>
      </c>
      <c r="N32">
        <v>0.33</v>
      </c>
      <c r="O32">
        <v>0.33</v>
      </c>
      <c r="S32" s="55"/>
      <c r="V32">
        <v>1</v>
      </c>
      <c r="W32" s="55"/>
      <c r="Y32">
        <v>0.5</v>
      </c>
      <c r="Z32" s="55">
        <v>0.5</v>
      </c>
      <c r="AB32">
        <v>0.5</v>
      </c>
      <c r="AC32">
        <v>0.5</v>
      </c>
      <c r="AE32" s="55"/>
      <c r="AF32">
        <v>0.5</v>
      </c>
      <c r="AG32">
        <v>0.5</v>
      </c>
      <c r="AH32" s="55"/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1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1</v>
      </c>
      <c r="BB32">
        <f t="shared" si="21"/>
        <v>1</v>
      </c>
      <c r="BC32">
        <f t="shared" si="22"/>
        <v>1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1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1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85</v>
      </c>
      <c r="C33">
        <v>0.5</v>
      </c>
      <c r="D33" s="55">
        <v>0.5</v>
      </c>
      <c r="G33">
        <v>0.5</v>
      </c>
      <c r="I33">
        <v>1</v>
      </c>
      <c r="J33" s="55"/>
      <c r="N33">
        <v>0.33</v>
      </c>
      <c r="O33">
        <v>0.33</v>
      </c>
      <c r="P33">
        <v>0.33</v>
      </c>
      <c r="S33" s="55"/>
      <c r="U33">
        <v>0.33</v>
      </c>
      <c r="V33">
        <v>0.33</v>
      </c>
      <c r="W33" s="55">
        <v>0.33</v>
      </c>
      <c r="Y33">
        <v>1</v>
      </c>
      <c r="Z33" s="55"/>
      <c r="AB33">
        <v>0.5</v>
      </c>
      <c r="AC33">
        <v>0.5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0</v>
      </c>
      <c r="AU33">
        <f t="shared" si="14"/>
        <v>1</v>
      </c>
      <c r="AV33">
        <f t="shared" si="15"/>
        <v>0</v>
      </c>
      <c r="AW33">
        <f t="shared" si="16"/>
        <v>1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1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1</v>
      </c>
      <c r="BK33">
        <f t="shared" si="30"/>
        <v>1</v>
      </c>
      <c r="BL33">
        <f t="shared" si="31"/>
        <v>0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1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86</v>
      </c>
      <c r="C34">
        <v>1</v>
      </c>
      <c r="D34" s="55"/>
      <c r="F34">
        <v>1</v>
      </c>
      <c r="G34">
        <v>1</v>
      </c>
      <c r="I34">
        <v>1</v>
      </c>
      <c r="J34" s="55">
        <v>0.5</v>
      </c>
      <c r="M34">
        <v>0.5</v>
      </c>
      <c r="N34">
        <v>0.5</v>
      </c>
      <c r="S34" s="55"/>
      <c r="U34">
        <v>1</v>
      </c>
      <c r="W34" s="55"/>
      <c r="X34">
        <v>1</v>
      </c>
      <c r="Z34" s="55"/>
      <c r="AA34">
        <v>0.5</v>
      </c>
      <c r="AB34">
        <v>0.5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0</v>
      </c>
      <c r="AW34">
        <f t="shared" si="16"/>
        <v>1</v>
      </c>
      <c r="AX34">
        <f t="shared" si="17"/>
        <v>1</v>
      </c>
      <c r="AY34">
        <f t="shared" si="18"/>
        <v>0</v>
      </c>
      <c r="AZ34">
        <f t="shared" si="19"/>
        <v>0</v>
      </c>
      <c r="BA34">
        <f t="shared" si="20"/>
        <v>1</v>
      </c>
      <c r="BB34">
        <f t="shared" si="21"/>
        <v>1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1</v>
      </c>
      <c r="BM34">
        <f t="shared" si="32"/>
        <v>0</v>
      </c>
      <c r="BN34">
        <f t="shared" si="33"/>
        <v>0</v>
      </c>
      <c r="BO34">
        <f t="shared" si="34"/>
        <v>1</v>
      </c>
      <c r="BP34">
        <f t="shared" si="35"/>
        <v>1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87</v>
      </c>
      <c r="D35" s="55">
        <v>1</v>
      </c>
      <c r="F35">
        <v>1</v>
      </c>
      <c r="G35">
        <v>1</v>
      </c>
      <c r="H35">
        <v>1</v>
      </c>
      <c r="J35" s="55">
        <v>0.5</v>
      </c>
      <c r="M35">
        <v>0.33</v>
      </c>
      <c r="N35">
        <v>0.33</v>
      </c>
      <c r="O35">
        <v>0.33</v>
      </c>
      <c r="S35" s="55"/>
      <c r="U35">
        <v>1</v>
      </c>
      <c r="W35" s="55"/>
      <c r="X35">
        <v>0.5</v>
      </c>
      <c r="Y35">
        <v>0.5</v>
      </c>
      <c r="Z35" s="55"/>
      <c r="AA35">
        <v>1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0</v>
      </c>
      <c r="AT35">
        <f t="shared" si="13"/>
        <v>1</v>
      </c>
      <c r="AU35">
        <f t="shared" si="14"/>
        <v>1</v>
      </c>
      <c r="AV35">
        <f t="shared" si="15"/>
        <v>1</v>
      </c>
      <c r="AW35">
        <f t="shared" si="16"/>
        <v>0</v>
      </c>
      <c r="AX35">
        <f t="shared" si="17"/>
        <v>1</v>
      </c>
      <c r="AY35">
        <f t="shared" si="18"/>
        <v>0</v>
      </c>
      <c r="AZ35">
        <f t="shared" si="19"/>
        <v>0</v>
      </c>
      <c r="BA35">
        <f t="shared" si="20"/>
        <v>1</v>
      </c>
      <c r="BB35">
        <f t="shared" si="21"/>
        <v>1</v>
      </c>
      <c r="BC35">
        <f t="shared" si="22"/>
        <v>1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1</v>
      </c>
      <c r="BM35">
        <f t="shared" si="32"/>
        <v>1</v>
      </c>
      <c r="BN35">
        <f t="shared" si="33"/>
        <v>0</v>
      </c>
      <c r="BO35">
        <f t="shared" si="34"/>
        <v>1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29</v>
      </c>
      <c r="AR108" s="7">
        <f t="shared" si="91"/>
        <v>29</v>
      </c>
      <c r="AS108" s="7">
        <f t="shared" si="91"/>
        <v>10</v>
      </c>
      <c r="AT108" s="7">
        <f t="shared" si="91"/>
        <v>17</v>
      </c>
      <c r="AU108" s="7">
        <f t="shared" si="91"/>
        <v>20</v>
      </c>
      <c r="AV108" s="7">
        <f t="shared" si="91"/>
        <v>16</v>
      </c>
      <c r="AW108" s="7">
        <f t="shared" si="91"/>
        <v>10</v>
      </c>
      <c r="AX108" s="7">
        <f t="shared" si="91"/>
        <v>13</v>
      </c>
      <c r="AY108" s="7">
        <f t="shared" si="91"/>
        <v>0</v>
      </c>
      <c r="AZ108" s="7">
        <f t="shared" si="91"/>
        <v>7</v>
      </c>
      <c r="BA108" s="7">
        <f t="shared" si="91"/>
        <v>16</v>
      </c>
      <c r="BB108" s="7">
        <f t="shared" si="91"/>
        <v>23</v>
      </c>
      <c r="BC108" s="7">
        <f t="shared" si="91"/>
        <v>17</v>
      </c>
      <c r="BD108" s="7">
        <f t="shared" si="91"/>
        <v>5</v>
      </c>
      <c r="BE108" s="7">
        <f t="shared" si="91"/>
        <v>2</v>
      </c>
      <c r="BF108" s="7">
        <f t="shared" si="91"/>
        <v>0</v>
      </c>
      <c r="BG108" s="7">
        <f t="shared" si="91"/>
        <v>0</v>
      </c>
      <c r="BH108" s="7">
        <f t="shared" si="91"/>
        <v>0</v>
      </c>
      <c r="BI108" s="7">
        <f t="shared" si="91"/>
        <v>23</v>
      </c>
      <c r="BJ108" s="7">
        <f t="shared" si="91"/>
        <v>14</v>
      </c>
      <c r="BK108" s="7">
        <f t="shared" si="91"/>
        <v>5</v>
      </c>
      <c r="BL108" s="7">
        <f t="shared" si="91"/>
        <v>8</v>
      </c>
      <c r="BM108" s="7">
        <f t="shared" si="91"/>
        <v>23</v>
      </c>
      <c r="BN108" s="7">
        <f t="shared" si="91"/>
        <v>14</v>
      </c>
      <c r="BO108" s="7">
        <f t="shared" si="91"/>
        <v>8</v>
      </c>
      <c r="BP108" s="7">
        <f t="shared" si="91"/>
        <v>19</v>
      </c>
      <c r="BQ108" s="7">
        <f t="shared" si="91"/>
        <v>13</v>
      </c>
      <c r="BR108" s="7">
        <f t="shared" si="91"/>
        <v>5</v>
      </c>
      <c r="BS108" s="7">
        <f t="shared" si="91"/>
        <v>4</v>
      </c>
      <c r="BT108" s="7">
        <f t="shared" si="91"/>
        <v>13</v>
      </c>
      <c r="BU108" s="7">
        <f t="shared" si="91"/>
        <v>26</v>
      </c>
      <c r="BV108" s="7">
        <f t="shared" si="91"/>
        <v>21</v>
      </c>
      <c r="BW108" s="8" t="s">
        <v>39</v>
      </c>
      <c r="BX108" s="8">
        <f>SUM(BX7:BX107)</f>
        <v>29</v>
      </c>
      <c r="BY108" s="8">
        <f aca="true" t="shared" si="92" ref="BY108:CD108">SUM(BY7:BY107)</f>
        <v>29</v>
      </c>
      <c r="BZ108" s="8">
        <f t="shared" si="92"/>
        <v>29</v>
      </c>
      <c r="CA108" s="8">
        <f t="shared" si="92"/>
        <v>29</v>
      </c>
      <c r="CB108" s="8">
        <f t="shared" si="92"/>
        <v>29</v>
      </c>
      <c r="CC108" s="8">
        <f t="shared" si="92"/>
        <v>29</v>
      </c>
      <c r="CD108" s="8">
        <f t="shared" si="92"/>
        <v>29</v>
      </c>
    </row>
    <row r="109" spans="1:40" ht="12.75">
      <c r="A109" s="7"/>
      <c r="B109" s="57" t="s">
        <v>40</v>
      </c>
      <c r="C109" s="8"/>
      <c r="D109" s="59">
        <f>SUM(D7:D107)</f>
        <v>6.5</v>
      </c>
      <c r="E109" s="1">
        <f aca="true" t="shared" si="93" ref="E109:AH109">SUM(E7:E107)</f>
        <v>7.5</v>
      </c>
      <c r="F109" s="1">
        <f>SUM(F7:F107)</f>
        <v>16</v>
      </c>
      <c r="G109" s="1">
        <f t="shared" si="93"/>
        <v>17</v>
      </c>
      <c r="H109" s="1">
        <f t="shared" si="93"/>
        <v>12.5</v>
      </c>
      <c r="I109" s="1">
        <f t="shared" si="93"/>
        <v>9</v>
      </c>
      <c r="J109" s="59">
        <f t="shared" si="93"/>
        <v>8</v>
      </c>
      <c r="K109" s="1">
        <f t="shared" si="93"/>
        <v>0</v>
      </c>
      <c r="L109" s="1">
        <f t="shared" si="93"/>
        <v>2.5700000000000003</v>
      </c>
      <c r="M109" s="1">
        <f t="shared" si="93"/>
        <v>6.5600000000000005</v>
      </c>
      <c r="N109" s="1">
        <f t="shared" si="93"/>
        <v>9.89</v>
      </c>
      <c r="O109" s="1">
        <f t="shared" si="93"/>
        <v>7.23</v>
      </c>
      <c r="P109" s="1">
        <f t="shared" si="93"/>
        <v>1.9900000000000002</v>
      </c>
      <c r="Q109" s="1">
        <f t="shared" si="93"/>
        <v>0.66</v>
      </c>
      <c r="R109" s="1">
        <f t="shared" si="93"/>
        <v>0</v>
      </c>
      <c r="S109" s="59">
        <f t="shared" si="93"/>
        <v>0</v>
      </c>
      <c r="T109" s="1">
        <f t="shared" si="93"/>
        <v>0</v>
      </c>
      <c r="U109" s="1">
        <f t="shared" si="93"/>
        <v>18.49</v>
      </c>
      <c r="V109" s="1">
        <f t="shared" si="93"/>
        <v>8.49</v>
      </c>
      <c r="W109" s="59">
        <f t="shared" si="93"/>
        <v>1.9900000000000002</v>
      </c>
      <c r="X109" s="1">
        <f t="shared" si="93"/>
        <v>4.83</v>
      </c>
      <c r="Y109" s="1">
        <f t="shared" si="93"/>
        <v>15.33</v>
      </c>
      <c r="Z109" s="59">
        <f t="shared" si="93"/>
        <v>8.83</v>
      </c>
      <c r="AA109" s="1">
        <f t="shared" si="93"/>
        <v>6</v>
      </c>
      <c r="AB109" s="1">
        <f t="shared" si="93"/>
        <v>11.58</v>
      </c>
      <c r="AC109" s="1">
        <f t="shared" si="93"/>
        <v>6.58</v>
      </c>
      <c r="AD109" s="1">
        <f t="shared" si="93"/>
        <v>2.08</v>
      </c>
      <c r="AE109" s="59">
        <f t="shared" si="93"/>
        <v>2.75</v>
      </c>
      <c r="AF109" s="1">
        <f t="shared" si="93"/>
        <v>5.48</v>
      </c>
      <c r="AG109" s="1">
        <f t="shared" si="93"/>
        <v>12.48</v>
      </c>
      <c r="AH109" s="59">
        <f t="shared" si="93"/>
        <v>10.98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29</v>
      </c>
      <c r="E110" s="1">
        <f>BY108</f>
        <v>29</v>
      </c>
      <c r="F110" s="1">
        <f>BY108</f>
        <v>29</v>
      </c>
      <c r="G110" s="1">
        <f>BY108</f>
        <v>29</v>
      </c>
      <c r="H110" s="1">
        <f>BY108</f>
        <v>29</v>
      </c>
      <c r="I110" s="1">
        <f>BY108</f>
        <v>29</v>
      </c>
      <c r="J110" s="59">
        <f>BY108</f>
        <v>29</v>
      </c>
      <c r="K110" s="2">
        <f>BZ108</f>
        <v>29</v>
      </c>
      <c r="L110" s="2">
        <f>BZ108</f>
        <v>29</v>
      </c>
      <c r="M110" s="2">
        <f>BZ108</f>
        <v>29</v>
      </c>
      <c r="N110" s="2">
        <f>BZ108</f>
        <v>29</v>
      </c>
      <c r="O110" s="2">
        <f>BZ108</f>
        <v>29</v>
      </c>
      <c r="P110" s="2">
        <f>BZ108</f>
        <v>29</v>
      </c>
      <c r="Q110" s="2">
        <f>BZ108</f>
        <v>29</v>
      </c>
      <c r="R110" s="2">
        <f>BZ108</f>
        <v>29</v>
      </c>
      <c r="S110" s="60">
        <f>BZ108</f>
        <v>29</v>
      </c>
      <c r="T110" s="3">
        <f>CA108</f>
        <v>29</v>
      </c>
      <c r="U110" s="3">
        <f>CA108</f>
        <v>29</v>
      </c>
      <c r="V110" s="3">
        <f>CA108</f>
        <v>29</v>
      </c>
      <c r="W110" s="61">
        <f>CA108</f>
        <v>29</v>
      </c>
      <c r="X110" s="8">
        <f>CB108</f>
        <v>29</v>
      </c>
      <c r="Y110" s="8">
        <f>CB108</f>
        <v>29</v>
      </c>
      <c r="Z110" s="57">
        <f>CB108</f>
        <v>29</v>
      </c>
      <c r="AA110" s="5">
        <f>CC108</f>
        <v>29</v>
      </c>
      <c r="AB110" s="5">
        <f>CC108</f>
        <v>29</v>
      </c>
      <c r="AC110" s="5">
        <f>CC108</f>
        <v>29</v>
      </c>
      <c r="AD110" s="5">
        <f>CC108</f>
        <v>29</v>
      </c>
      <c r="AE110" s="63">
        <f>CC108</f>
        <v>29</v>
      </c>
      <c r="AF110" s="6">
        <f>CD108</f>
        <v>29</v>
      </c>
      <c r="AG110" s="6">
        <f>CD108</f>
        <v>29</v>
      </c>
      <c r="AH110" s="64">
        <f>CD108</f>
        <v>29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203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22.413793103448278</v>
      </c>
      <c r="E112" s="47">
        <f>(E109/BY108)*100</f>
        <v>25.862068965517242</v>
      </c>
      <c r="F112" s="47">
        <f>(F109/BY108)*100</f>
        <v>55.172413793103445</v>
      </c>
      <c r="G112" s="47">
        <f>(G109/BY108)*100</f>
        <v>58.620689655172406</v>
      </c>
      <c r="H112" s="47">
        <f>(H109/BY108)*100</f>
        <v>43.103448275862064</v>
      </c>
      <c r="I112" s="47">
        <f>(I109/BY108)*100</f>
        <v>31.03448275862069</v>
      </c>
      <c r="J112" s="47">
        <f>(J109/BY108)*100</f>
        <v>27.586206896551722</v>
      </c>
      <c r="K112" s="47">
        <f>(K109/BZ108)*100</f>
        <v>0</v>
      </c>
      <c r="L112" s="47">
        <f>(L109/BZ108)*100</f>
        <v>8.862068965517242</v>
      </c>
      <c r="M112" s="47">
        <f>(M109/BZ108)*100</f>
        <v>22.620689655172416</v>
      </c>
      <c r="N112" s="47">
        <f>(N109/BZ108)*100</f>
        <v>34.10344827586207</v>
      </c>
      <c r="O112" s="47">
        <f>(O109/BZ108)*100</f>
        <v>24.931034482758623</v>
      </c>
      <c r="P112" s="47">
        <f>(P109/BZ108)*100</f>
        <v>6.862068965517241</v>
      </c>
      <c r="Q112" s="47">
        <f>(Q109/BZ108)*100</f>
        <v>2.2758620689655173</v>
      </c>
      <c r="R112" s="47">
        <f>(R109/BZ108)*100</f>
        <v>0</v>
      </c>
      <c r="S112" s="47">
        <f>(S109/BZ108)*100</f>
        <v>0</v>
      </c>
      <c r="T112" s="47">
        <f>(T109/CA108)*100</f>
        <v>0</v>
      </c>
      <c r="U112" s="47">
        <f>(U109/CA108)*100</f>
        <v>63.75862068965517</v>
      </c>
      <c r="V112" s="47">
        <f>(V109/CA108)*100</f>
        <v>29.27586206896552</v>
      </c>
      <c r="W112" s="47">
        <f>(W109/CA108)*100</f>
        <v>6.862068965517241</v>
      </c>
      <c r="X112" s="47">
        <f>(X109/CB108)*100</f>
        <v>16.655172413793103</v>
      </c>
      <c r="Y112" s="47">
        <f>(Y109/CB108)*100</f>
        <v>52.86206896551724</v>
      </c>
      <c r="Z112" s="47">
        <f>(Z109/CB108)*100</f>
        <v>30.448275862068964</v>
      </c>
      <c r="AA112" s="47">
        <f>(AA109/CC108)*100</f>
        <v>20.689655172413794</v>
      </c>
      <c r="AB112" s="47">
        <f>(AB109/CC108)*100</f>
        <v>39.93103448275862</v>
      </c>
      <c r="AC112" s="47">
        <f>(AC109/CC108)*100</f>
        <v>22.689655172413794</v>
      </c>
      <c r="AD112" s="47">
        <f>(AD109/CC108)*100</f>
        <v>7.1724137931034475</v>
      </c>
      <c r="AE112" s="47">
        <f>(AE109/CC108)*100</f>
        <v>9.482758620689655</v>
      </c>
      <c r="AF112" s="47">
        <f>(AF109/CD108)*100</f>
        <v>18.896551724137932</v>
      </c>
      <c r="AG112" s="47">
        <f>(AG109/CD108)*100</f>
        <v>43.03448275862069</v>
      </c>
      <c r="AH112" s="47">
        <f>(AH109/CD108)*100</f>
        <v>37.862068965517246</v>
      </c>
      <c r="AP112" t="s">
        <v>55</v>
      </c>
      <c r="AQ112">
        <f>AQ108*7</f>
        <v>203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